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MECANICA 2025\MOVILDELNOR\NUEVO PROCESO\"/>
    </mc:Choice>
  </mc:AlternateContent>
  <xr:revisionPtr revIDLastSave="0" documentId="13_ncr:1_{8DA26625-59CB-4C3A-A98D-CFC535B19B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UMEN" sheetId="14" r:id="rId1"/>
    <sheet name="DAMX 2,5 4X2" sheetId="13" r:id="rId2"/>
    <sheet name="DMAX 4X2" sheetId="5" r:id="rId3"/>
    <sheet name="24" sheetId="6" r:id="rId4"/>
    <sheet name="SAIL" sheetId="7" r:id="rId5"/>
    <sheet name="WINGLE" sheetId="8" r:id="rId6"/>
    <sheet name="DMAX 4X4" sheetId="9" r:id="rId7"/>
    <sheet name="MAZDA" sheetId="10" r:id="rId8"/>
    <sheet name="PLAN MANTENIMIENTO" sheetId="12" r:id="rId9"/>
  </sheets>
  <externalReferences>
    <externalReference r:id="rId10"/>
  </externalReferences>
  <definedNames>
    <definedName name="_xlnm._FilterDatabase" localSheetId="3" hidden="1">'24'!$A$7:$Q$68</definedName>
    <definedName name="_xlnm._FilterDatabase" localSheetId="1" hidden="1">'DAMX 2,5 4X2'!$A$7:$Q$64</definedName>
    <definedName name="_xlnm._FilterDatabase" localSheetId="2" hidden="1">'DMAX 4X2'!$A$7:$Q$64</definedName>
    <definedName name="_xlnm._FilterDatabase" localSheetId="6" hidden="1">'DMAX 4X4'!$A$7:$Q$67</definedName>
    <definedName name="_xlnm._FilterDatabase" localSheetId="7" hidden="1">MAZDA!$A$7:$Q$62</definedName>
    <definedName name="_xlnm._FilterDatabase" localSheetId="8" hidden="1">'PLAN MANTENIMIENTO'!$A$6:$AI$78</definedName>
    <definedName name="_xlnm._FilterDatabase" localSheetId="4" hidden="1">SAIL!$A$6:$Q$75</definedName>
    <definedName name="_xlnm._FilterDatabase" localSheetId="5" hidden="1">WINGLE!$A$7:$Q$62</definedName>
  </definedNames>
  <calcPr calcId="191029"/>
  <extLst>
    <ext uri="GoogleSheetsCustomDataVersion1">
      <go:sheetsCustomData xmlns:go="http://customooxmlschemas.google.com/" r:id="" roundtripDataSignature="AMtx7mjSh/uNzDoUji+Xof8L6T1dGzURTA=="/>
    </ext>
  </extLst>
</workbook>
</file>

<file path=xl/calcChain.xml><?xml version="1.0" encoding="utf-8"?>
<calcChain xmlns="http://schemas.openxmlformats.org/spreadsheetml/2006/main">
  <c r="F44" i="14" l="1"/>
  <c r="F43" i="14"/>
  <c r="F42" i="14"/>
  <c r="F41" i="14"/>
  <c r="G25" i="14"/>
  <c r="D58" i="10" l="1"/>
  <c r="Q25" i="12"/>
  <c r="E59" i="8" l="1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F60" i="8" l="1"/>
  <c r="H25" i="14"/>
  <c r="AD77" i="12" l="1"/>
  <c r="AC77" i="12"/>
  <c r="AB77" i="12"/>
  <c r="Y77" i="12"/>
  <c r="X77" i="12"/>
  <c r="W77" i="12"/>
  <c r="T77" i="12"/>
  <c r="S77" i="12"/>
  <c r="R77" i="12"/>
  <c r="O77" i="12"/>
  <c r="N77" i="12"/>
  <c r="M77" i="12"/>
  <c r="J77" i="12"/>
  <c r="I77" i="12"/>
  <c r="H77" i="12"/>
  <c r="E77" i="12"/>
  <c r="D77" i="12"/>
  <c r="C77" i="12"/>
  <c r="Q72" i="12"/>
  <c r="G71" i="12"/>
  <c r="L71" i="12"/>
  <c r="Q71" i="12"/>
  <c r="U87" i="12"/>
  <c r="P87" i="12"/>
  <c r="J87" i="12"/>
  <c r="C87" i="12"/>
  <c r="E71" i="7" l="1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AF76" i="12"/>
  <c r="AF75" i="12"/>
  <c r="AF74" i="12"/>
  <c r="AF73" i="12"/>
  <c r="AF72" i="12"/>
  <c r="AF71" i="12"/>
  <c r="AF70" i="12"/>
  <c r="AF69" i="12"/>
  <c r="AF68" i="12"/>
  <c r="AF67" i="12"/>
  <c r="AF66" i="12"/>
  <c r="AF65" i="12"/>
  <c r="AF64" i="12"/>
  <c r="AF63" i="12"/>
  <c r="AF62" i="12"/>
  <c r="AF61" i="12"/>
  <c r="AF60" i="12"/>
  <c r="AF59" i="12"/>
  <c r="AF58" i="12"/>
  <c r="AF57" i="12"/>
  <c r="AF56" i="12"/>
  <c r="AF55" i="12"/>
  <c r="AF54" i="12"/>
  <c r="AF53" i="12"/>
  <c r="AF52" i="12"/>
  <c r="AF51" i="12"/>
  <c r="AF50" i="12"/>
  <c r="AF49" i="12"/>
  <c r="AF48" i="12"/>
  <c r="AF47" i="12"/>
  <c r="AF46" i="12"/>
  <c r="AF45" i="12"/>
  <c r="AF44" i="12"/>
  <c r="AF43" i="12"/>
  <c r="AF42" i="12"/>
  <c r="AF41" i="12"/>
  <c r="AF40" i="12"/>
  <c r="AF39" i="12"/>
  <c r="AF38" i="12"/>
  <c r="AF37" i="12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F17" i="12"/>
  <c r="AF16" i="12"/>
  <c r="AF15" i="12"/>
  <c r="AF14" i="12"/>
  <c r="AF13" i="12"/>
  <c r="AF12" i="12"/>
  <c r="AF11" i="12"/>
  <c r="AF10" i="12"/>
  <c r="AF9" i="12"/>
  <c r="AF8" i="12"/>
  <c r="AA76" i="12"/>
  <c r="AA75" i="12"/>
  <c r="AA74" i="12"/>
  <c r="AA73" i="12"/>
  <c r="AA72" i="12"/>
  <c r="AA71" i="12"/>
  <c r="AA70" i="12"/>
  <c r="AA69" i="12"/>
  <c r="AA68" i="12"/>
  <c r="AA67" i="12"/>
  <c r="AA66" i="12"/>
  <c r="AA65" i="12"/>
  <c r="AA64" i="12"/>
  <c r="AA63" i="12"/>
  <c r="AA62" i="12"/>
  <c r="AA61" i="12"/>
  <c r="AA60" i="12"/>
  <c r="AA59" i="12"/>
  <c r="AA58" i="12"/>
  <c r="AA57" i="12"/>
  <c r="AA56" i="12"/>
  <c r="AA55" i="12"/>
  <c r="AA54" i="12"/>
  <c r="AA53" i="12"/>
  <c r="AA52" i="12"/>
  <c r="AA51" i="12"/>
  <c r="AA50" i="12"/>
  <c r="AA49" i="12"/>
  <c r="AA48" i="12"/>
  <c r="AA47" i="12"/>
  <c r="AA46" i="12"/>
  <c r="AA45" i="12"/>
  <c r="AA44" i="12"/>
  <c r="AA43" i="12"/>
  <c r="AA42" i="12"/>
  <c r="AA41" i="12"/>
  <c r="AA40" i="12"/>
  <c r="AA39" i="12"/>
  <c r="AA38" i="12"/>
  <c r="AA37" i="12"/>
  <c r="AA36" i="12"/>
  <c r="AA35" i="12"/>
  <c r="AA34" i="12"/>
  <c r="AA33" i="12"/>
  <c r="AA32" i="12"/>
  <c r="AA31" i="12"/>
  <c r="AA30" i="12"/>
  <c r="AA29" i="12"/>
  <c r="AA28" i="12"/>
  <c r="AA27" i="12"/>
  <c r="AA26" i="12"/>
  <c r="AA25" i="12"/>
  <c r="AA24" i="12"/>
  <c r="AA23" i="12"/>
  <c r="AA22" i="12"/>
  <c r="AA21" i="12"/>
  <c r="AA20" i="12"/>
  <c r="AA19" i="12"/>
  <c r="AA18" i="12"/>
  <c r="AA17" i="12"/>
  <c r="AA16" i="12"/>
  <c r="AA15" i="12"/>
  <c r="AA14" i="12"/>
  <c r="AA13" i="12"/>
  <c r="AA12" i="12"/>
  <c r="AA11" i="12"/>
  <c r="AA10" i="12"/>
  <c r="AA9" i="12"/>
  <c r="AA8" i="12"/>
  <c r="V76" i="12"/>
  <c r="V75" i="12"/>
  <c r="V74" i="12"/>
  <c r="V73" i="12"/>
  <c r="V72" i="12"/>
  <c r="V71" i="12"/>
  <c r="V70" i="12"/>
  <c r="V69" i="12"/>
  <c r="V68" i="12"/>
  <c r="V67" i="12"/>
  <c r="V66" i="12"/>
  <c r="V65" i="12"/>
  <c r="V64" i="12"/>
  <c r="V63" i="12"/>
  <c r="V62" i="12"/>
  <c r="V61" i="12"/>
  <c r="V60" i="12"/>
  <c r="V59" i="12"/>
  <c r="V58" i="12"/>
  <c r="V57" i="12"/>
  <c r="V56" i="12"/>
  <c r="V55" i="12"/>
  <c r="V54" i="12"/>
  <c r="V53" i="12"/>
  <c r="V52" i="12"/>
  <c r="V51" i="12"/>
  <c r="V50" i="12"/>
  <c r="V49" i="12"/>
  <c r="V48" i="12"/>
  <c r="V47" i="12"/>
  <c r="V46" i="12"/>
  <c r="V45" i="12"/>
  <c r="V44" i="12"/>
  <c r="V43" i="12"/>
  <c r="V42" i="12"/>
  <c r="V41" i="12"/>
  <c r="V40" i="12"/>
  <c r="V39" i="12"/>
  <c r="V38" i="12"/>
  <c r="V37" i="12"/>
  <c r="V36" i="12"/>
  <c r="V35" i="12"/>
  <c r="V34" i="12"/>
  <c r="V33" i="12"/>
  <c r="V32" i="12"/>
  <c r="V31" i="12"/>
  <c r="V30" i="12"/>
  <c r="V29" i="12"/>
  <c r="V28" i="12"/>
  <c r="V27" i="12"/>
  <c r="V26" i="12"/>
  <c r="V25" i="12"/>
  <c r="V24" i="12"/>
  <c r="V23" i="12"/>
  <c r="V22" i="12"/>
  <c r="V21" i="12"/>
  <c r="V20" i="12"/>
  <c r="V19" i="12"/>
  <c r="V18" i="12"/>
  <c r="V17" i="12"/>
  <c r="V16" i="12"/>
  <c r="V15" i="12"/>
  <c r="V14" i="12"/>
  <c r="V13" i="12"/>
  <c r="V12" i="12"/>
  <c r="V11" i="12"/>
  <c r="V10" i="12"/>
  <c r="V9" i="12"/>
  <c r="V8" i="12"/>
  <c r="Q76" i="12"/>
  <c r="Q75" i="12"/>
  <c r="Q74" i="12"/>
  <c r="Q73" i="12"/>
  <c r="Q70" i="12"/>
  <c r="Q69" i="12"/>
  <c r="Q68" i="12"/>
  <c r="Q67" i="12"/>
  <c r="Q66" i="12"/>
  <c r="Q65" i="12"/>
  <c r="Q64" i="12"/>
  <c r="Q63" i="12"/>
  <c r="Q62" i="12"/>
  <c r="Q61" i="12"/>
  <c r="Q60" i="12"/>
  <c r="Q59" i="12"/>
  <c r="Q58" i="12"/>
  <c r="Q57" i="12"/>
  <c r="Q56" i="12"/>
  <c r="Q55" i="12"/>
  <c r="Q54" i="12"/>
  <c r="Q53" i="12"/>
  <c r="Q52" i="12"/>
  <c r="Q51" i="12"/>
  <c r="Q50" i="12"/>
  <c r="Q49" i="12"/>
  <c r="Q48" i="12"/>
  <c r="Q47" i="12"/>
  <c r="Q46" i="12"/>
  <c r="Q45" i="12"/>
  <c r="Q44" i="12"/>
  <c r="Q43" i="12"/>
  <c r="Q42" i="12"/>
  <c r="Q41" i="12"/>
  <c r="Q40" i="12"/>
  <c r="Q39" i="12"/>
  <c r="Q38" i="12"/>
  <c r="Q37" i="12"/>
  <c r="Q36" i="12"/>
  <c r="Q35" i="12"/>
  <c r="Q34" i="12"/>
  <c r="Q33" i="12"/>
  <c r="Q32" i="12"/>
  <c r="Q31" i="12"/>
  <c r="Q30" i="12"/>
  <c r="Q29" i="12"/>
  <c r="Q28" i="12"/>
  <c r="Q27" i="12"/>
  <c r="Q26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Q10" i="12"/>
  <c r="Q9" i="12"/>
  <c r="Q8" i="12"/>
  <c r="L76" i="12"/>
  <c r="L75" i="12"/>
  <c r="L74" i="12"/>
  <c r="L73" i="12"/>
  <c r="L72" i="12"/>
  <c r="L70" i="12"/>
  <c r="L69" i="12"/>
  <c r="L68" i="12"/>
  <c r="L67" i="12"/>
  <c r="L66" i="12"/>
  <c r="L65" i="12"/>
  <c r="L64" i="12"/>
  <c r="L63" i="12"/>
  <c r="L62" i="12"/>
  <c r="L61" i="12"/>
  <c r="L60" i="12"/>
  <c r="L59" i="12"/>
  <c r="L58" i="12"/>
  <c r="L57" i="12"/>
  <c r="L56" i="12"/>
  <c r="L55" i="12"/>
  <c r="L54" i="12"/>
  <c r="L53" i="12"/>
  <c r="L52" i="12"/>
  <c r="L51" i="12"/>
  <c r="L50" i="12"/>
  <c r="L49" i="12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G76" i="12"/>
  <c r="G75" i="12"/>
  <c r="G74" i="12"/>
  <c r="G73" i="12"/>
  <c r="G72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L7" i="12"/>
  <c r="Q7" i="12"/>
  <c r="V7" i="12"/>
  <c r="AA7" i="12"/>
  <c r="AF7" i="12"/>
  <c r="N75" i="7" l="1"/>
  <c r="J75" i="7"/>
  <c r="F75" i="7"/>
  <c r="K75" i="7"/>
  <c r="Q75" i="7"/>
  <c r="M75" i="7"/>
  <c r="I75" i="7"/>
  <c r="G75" i="7"/>
  <c r="P75" i="7"/>
  <c r="L75" i="7"/>
  <c r="H75" i="7"/>
  <c r="O75" i="7"/>
  <c r="N62" i="10"/>
  <c r="J62" i="10"/>
  <c r="F62" i="10"/>
  <c r="G62" i="10"/>
  <c r="Q62" i="10"/>
  <c r="M62" i="10"/>
  <c r="I62" i="10"/>
  <c r="O62" i="10"/>
  <c r="P62" i="10"/>
  <c r="L62" i="10"/>
  <c r="H62" i="10"/>
  <c r="K62" i="10"/>
  <c r="N67" i="9"/>
  <c r="J67" i="9"/>
  <c r="F67" i="9"/>
  <c r="G67" i="9"/>
  <c r="Q67" i="9"/>
  <c r="M67" i="9"/>
  <c r="I67" i="9"/>
  <c r="K67" i="9"/>
  <c r="P67" i="9"/>
  <c r="L67" i="9"/>
  <c r="H67" i="9"/>
  <c r="O67" i="9"/>
  <c r="N68" i="6"/>
  <c r="J68" i="6"/>
  <c r="F68" i="6"/>
  <c r="G68" i="6"/>
  <c r="Q68" i="6"/>
  <c r="M68" i="6"/>
  <c r="I68" i="6"/>
  <c r="K68" i="6"/>
  <c r="P68" i="6"/>
  <c r="L68" i="6"/>
  <c r="H68" i="6"/>
  <c r="O68" i="6"/>
  <c r="P64" i="5"/>
  <c r="L64" i="5"/>
  <c r="H64" i="5"/>
  <c r="O64" i="5"/>
  <c r="K64" i="5"/>
  <c r="G64" i="5"/>
  <c r="N64" i="5"/>
  <c r="J64" i="5"/>
  <c r="F64" i="5"/>
  <c r="Q64" i="5"/>
  <c r="M64" i="5"/>
  <c r="I64" i="5"/>
  <c r="Q64" i="13"/>
  <c r="M64" i="13"/>
  <c r="I64" i="13"/>
  <c r="P64" i="13"/>
  <c r="L64" i="13"/>
  <c r="H64" i="13"/>
  <c r="J64" i="13"/>
  <c r="F64" i="13"/>
  <c r="I15" i="14" s="1"/>
  <c r="K15" i="14" s="1"/>
  <c r="O64" i="13"/>
  <c r="K64" i="13"/>
  <c r="G64" i="13"/>
  <c r="N64" i="13"/>
  <c r="F73" i="7"/>
  <c r="L61" i="10"/>
  <c r="O61" i="10"/>
  <c r="K61" i="10"/>
  <c r="G61" i="10"/>
  <c r="N61" i="10"/>
  <c r="F61" i="10"/>
  <c r="J61" i="10"/>
  <c r="Q61" i="10"/>
  <c r="M61" i="10"/>
  <c r="I61" i="10"/>
  <c r="P61" i="10"/>
  <c r="H61" i="10"/>
  <c r="H66" i="9"/>
  <c r="O66" i="9"/>
  <c r="K66" i="9"/>
  <c r="G66" i="9"/>
  <c r="N66" i="9"/>
  <c r="J66" i="9"/>
  <c r="F66" i="9"/>
  <c r="Q66" i="9"/>
  <c r="M66" i="9"/>
  <c r="I66" i="9"/>
  <c r="P66" i="9"/>
  <c r="L66" i="9"/>
  <c r="P67" i="6"/>
  <c r="L67" i="6"/>
  <c r="H67" i="6"/>
  <c r="O67" i="6"/>
  <c r="K67" i="6"/>
  <c r="G67" i="6"/>
  <c r="N67" i="6"/>
  <c r="J67" i="6"/>
  <c r="F67" i="6"/>
  <c r="Q67" i="6"/>
  <c r="M67" i="6"/>
  <c r="I67" i="6"/>
  <c r="F63" i="5"/>
  <c r="Q63" i="5"/>
  <c r="M63" i="5"/>
  <c r="I63" i="5"/>
  <c r="P63" i="5"/>
  <c r="L63" i="5"/>
  <c r="H63" i="5"/>
  <c r="O63" i="5"/>
  <c r="K63" i="5"/>
  <c r="G63" i="5"/>
  <c r="N63" i="5"/>
  <c r="J63" i="5"/>
  <c r="N63" i="13"/>
  <c r="J63" i="13"/>
  <c r="P63" i="13"/>
  <c r="H63" i="13"/>
  <c r="K63" i="13"/>
  <c r="Q63" i="13"/>
  <c r="M63" i="13"/>
  <c r="I63" i="13"/>
  <c r="L63" i="13"/>
  <c r="O63" i="13"/>
  <c r="F74" i="7"/>
  <c r="G78" i="12"/>
  <c r="L78" i="12"/>
  <c r="I21" i="14" l="1"/>
  <c r="K21" i="14" s="1"/>
  <c r="I20" i="14"/>
  <c r="K20" i="14" s="1"/>
  <c r="I17" i="14"/>
  <c r="K17" i="14" s="1"/>
  <c r="I16" i="14"/>
  <c r="K16" i="14" s="1"/>
  <c r="C21" i="14"/>
  <c r="E21" i="14" s="1"/>
  <c r="C20" i="14"/>
  <c r="E20" i="14" s="1"/>
  <c r="C17" i="14"/>
  <c r="E17" i="14" s="1"/>
  <c r="C16" i="14"/>
  <c r="E16" i="14" s="1"/>
  <c r="I18" i="14"/>
  <c r="K18" i="14" s="1"/>
  <c r="AF78" i="12"/>
  <c r="AA78" i="12"/>
  <c r="V78" i="12"/>
  <c r="Q78" i="12"/>
  <c r="D80" i="12" l="1"/>
  <c r="E40" i="14"/>
  <c r="F40" i="14" s="1"/>
  <c r="E8" i="10"/>
  <c r="E8" i="5"/>
  <c r="E8" i="6"/>
  <c r="E8" i="13"/>
  <c r="E8" i="9"/>
  <c r="P60" i="10" l="1"/>
  <c r="L60" i="10"/>
  <c r="H60" i="10"/>
  <c r="O60" i="10"/>
  <c r="K60" i="10"/>
  <c r="G60" i="10"/>
  <c r="N60" i="10"/>
  <c r="J60" i="10"/>
  <c r="Q60" i="10"/>
  <c r="M60" i="10"/>
  <c r="I60" i="10"/>
  <c r="F60" i="10"/>
  <c r="P65" i="9"/>
  <c r="L65" i="9"/>
  <c r="H65" i="9"/>
  <c r="O65" i="9"/>
  <c r="K65" i="9"/>
  <c r="G65" i="9"/>
  <c r="N65" i="9"/>
  <c r="J65" i="9"/>
  <c r="Q65" i="9"/>
  <c r="M65" i="9"/>
  <c r="I65" i="9"/>
  <c r="F65" i="9"/>
  <c r="Q66" i="6"/>
  <c r="M66" i="6"/>
  <c r="I66" i="6"/>
  <c r="F66" i="6"/>
  <c r="P66" i="6"/>
  <c r="L66" i="6"/>
  <c r="O66" i="6"/>
  <c r="K66" i="6"/>
  <c r="G66" i="6"/>
  <c r="N66" i="6"/>
  <c r="J66" i="6"/>
  <c r="H66" i="6"/>
  <c r="O62" i="5"/>
  <c r="K62" i="5"/>
  <c r="G62" i="5"/>
  <c r="L62" i="5"/>
  <c r="N62" i="5"/>
  <c r="J62" i="5"/>
  <c r="F62" i="5"/>
  <c r="H62" i="5"/>
  <c r="Q62" i="5"/>
  <c r="M62" i="5"/>
  <c r="I62" i="5"/>
  <c r="P62" i="5"/>
  <c r="P62" i="13"/>
  <c r="L62" i="13"/>
  <c r="H62" i="13"/>
  <c r="M62" i="13"/>
  <c r="O62" i="13"/>
  <c r="K62" i="13"/>
  <c r="G62" i="13"/>
  <c r="F62" i="13"/>
  <c r="N62" i="13"/>
  <c r="J62" i="13"/>
  <c r="Q62" i="13"/>
  <c r="I62" i="13"/>
  <c r="F21" i="14" l="1"/>
  <c r="H21" i="14" s="1"/>
  <c r="L21" i="14" s="1"/>
  <c r="F20" i="14"/>
  <c r="H20" i="14" s="1"/>
  <c r="L20" i="14" s="1"/>
  <c r="F15" i="14"/>
  <c r="H15" i="14" s="1"/>
  <c r="F17" i="14"/>
  <c r="H17" i="14" s="1"/>
  <c r="L17" i="14" s="1"/>
  <c r="F16" i="14"/>
  <c r="H16" i="14" s="1"/>
  <c r="L16" i="14" s="1"/>
  <c r="F63" i="13"/>
  <c r="G63" i="13"/>
  <c r="F66" i="13" l="1"/>
  <c r="F67" i="13" s="1"/>
  <c r="C15" i="14"/>
  <c r="E15" i="14" s="1"/>
  <c r="L15" i="14" s="1"/>
  <c r="E32" i="14" l="1"/>
  <c r="F32" i="14" s="1"/>
  <c r="O62" i="8" l="1"/>
  <c r="N60" i="8"/>
  <c r="G60" i="8"/>
  <c r="G61" i="8"/>
  <c r="K61" i="8"/>
  <c r="Q60" i="8"/>
  <c r="M60" i="8"/>
  <c r="I60" i="8"/>
  <c r="P60" i="8"/>
  <c r="L60" i="8"/>
  <c r="H60" i="8"/>
  <c r="N62" i="8"/>
  <c r="J62" i="8"/>
  <c r="F62" i="8"/>
  <c r="Q62" i="8"/>
  <c r="M62" i="8"/>
  <c r="I62" i="8"/>
  <c r="P62" i="8"/>
  <c r="L62" i="8"/>
  <c r="H62" i="8"/>
  <c r="K60" i="8"/>
  <c r="O61" i="8"/>
  <c r="N61" i="8"/>
  <c r="O60" i="8"/>
  <c r="G62" i="8"/>
  <c r="K62" i="8"/>
  <c r="H61" i="8"/>
  <c r="L61" i="8"/>
  <c r="P61" i="8"/>
  <c r="I61" i="8"/>
  <c r="M61" i="8"/>
  <c r="Q61" i="8"/>
  <c r="J60" i="8"/>
  <c r="F61" i="8"/>
  <c r="J61" i="8"/>
  <c r="F64" i="8" l="1"/>
  <c r="I19" i="14"/>
  <c r="K19" i="14" s="1"/>
  <c r="K22" i="14" s="1"/>
  <c r="F19" i="14"/>
  <c r="H19" i="14" s="1"/>
  <c r="C19" i="14"/>
  <c r="E19" i="14" s="1"/>
  <c r="F70" i="6"/>
  <c r="E34" i="14" s="1"/>
  <c r="F34" i="14" s="1"/>
  <c r="F69" i="9"/>
  <c r="F64" i="10"/>
  <c r="L19" i="14" l="1"/>
  <c r="F65" i="8"/>
  <c r="E36" i="14"/>
  <c r="F36" i="14" s="1"/>
  <c r="F65" i="10"/>
  <c r="E38" i="14"/>
  <c r="F38" i="14" s="1"/>
  <c r="F70" i="9"/>
  <c r="E37" i="14"/>
  <c r="F37" i="14" s="1"/>
  <c r="F71" i="6"/>
  <c r="F66" i="5" l="1"/>
  <c r="F67" i="5" l="1"/>
  <c r="E33" i="14"/>
  <c r="F33" i="14" s="1"/>
  <c r="O73" i="7"/>
  <c r="N73" i="7"/>
  <c r="P73" i="7"/>
  <c r="L73" i="7"/>
  <c r="I73" i="7"/>
  <c r="H73" i="7"/>
  <c r="K73" i="7"/>
  <c r="G73" i="7"/>
  <c r="J73" i="7"/>
  <c r="M73" i="7"/>
  <c r="Q73" i="7"/>
  <c r="F18" i="14" l="1"/>
  <c r="H18" i="14" s="1"/>
  <c r="H22" i="14" s="1"/>
  <c r="G74" i="7"/>
  <c r="J74" i="7"/>
  <c r="K74" i="7"/>
  <c r="O74" i="7"/>
  <c r="I74" i="7"/>
  <c r="L74" i="7"/>
  <c r="H74" i="7"/>
  <c r="M74" i="7"/>
  <c r="Q74" i="7"/>
  <c r="P74" i="7"/>
  <c r="N74" i="7"/>
  <c r="C18" i="14" l="1"/>
  <c r="E18" i="14" s="1"/>
  <c r="F77" i="7"/>
  <c r="E22" i="14" l="1"/>
  <c r="F45" i="14" s="1"/>
  <c r="L18" i="14"/>
  <c r="F78" i="7"/>
  <c r="E35" i="14"/>
  <c r="F35" i="14" s="1"/>
  <c r="L22" i="14" l="1"/>
  <c r="H27" i="14" s="1"/>
</calcChain>
</file>

<file path=xl/sharedStrings.xml><?xml version="1.0" encoding="utf-8"?>
<sst xmlns="http://schemas.openxmlformats.org/spreadsheetml/2006/main" count="1191" uniqueCount="275">
  <si>
    <t>CANT</t>
  </si>
  <si>
    <t>TOTAL</t>
  </si>
  <si>
    <t>5K</t>
  </si>
  <si>
    <t>10K</t>
  </si>
  <si>
    <t>15K</t>
  </si>
  <si>
    <t>20K</t>
  </si>
  <si>
    <t>25K</t>
  </si>
  <si>
    <t>30K</t>
  </si>
  <si>
    <t>35K</t>
  </si>
  <si>
    <t>40K</t>
  </si>
  <si>
    <t>45K</t>
  </si>
  <si>
    <t>50K</t>
  </si>
  <si>
    <t>55K</t>
  </si>
  <si>
    <t>60K</t>
  </si>
  <si>
    <t>CHEVROLET</t>
  </si>
  <si>
    <t>D-MAX CRDI AC 3.0 CD 4X2 TM DIESEL</t>
  </si>
  <si>
    <t>LU</t>
  </si>
  <si>
    <t>MO</t>
  </si>
  <si>
    <t>RE</t>
  </si>
  <si>
    <t>GRAND VITARA SZ NEXT AC 2.4 5P 4X4 TM</t>
  </si>
  <si>
    <t>SAIL FULL AC 1.4 4P 4X2 TM</t>
  </si>
  <si>
    <t>GREAT WALL</t>
  </si>
  <si>
    <t>WINGLE FULL AC 2.8 CD 4X2 TM</t>
  </si>
  <si>
    <t>D-MAX CRDI 4X4 3.0 CD TM D</t>
  </si>
  <si>
    <t>MAZDA</t>
  </si>
  <si>
    <t>BT-50 STD CRD FL AC 2.5 CD 4X2</t>
  </si>
  <si>
    <t>MARCA:</t>
  </si>
  <si>
    <t>MODELO:</t>
  </si>
  <si>
    <t>AÑO:</t>
  </si>
  <si>
    <t>CANT:</t>
  </si>
  <si>
    <t>DESCRIPCIÓN</t>
  </si>
  <si>
    <t>TIPO</t>
  </si>
  <si>
    <t>PRECIO</t>
  </si>
  <si>
    <t>ACEITE  SAE 80W90 GL5 DIFERENCIA POSTERIOR</t>
  </si>
  <si>
    <t>ACEITE DEXRON III DIRECCION HIDRAULICA</t>
  </si>
  <si>
    <t>ACEITE SAE 15W40</t>
  </si>
  <si>
    <t>ACEITE SAE 15W40 CAJA MANUAL</t>
  </si>
  <si>
    <t>FILTRO DE AIRE</t>
  </si>
  <si>
    <t>GRASA</t>
  </si>
  <si>
    <t>Limpiador de cuerpo de aceleración</t>
  </si>
  <si>
    <t>Limpiador partes de freno</t>
  </si>
  <si>
    <t xml:space="preserve">LIQUIDO DE FRENOS DOT3 </t>
  </si>
  <si>
    <t>Refrigerante</t>
  </si>
  <si>
    <t>AJUSTE JUEGO VALVULAS</t>
  </si>
  <si>
    <t>ALINEAR RUEDAS</t>
  </si>
  <si>
    <t>BALANCEAR Y ROTAR RUEDAS</t>
  </si>
  <si>
    <t>CAMBIAR  FILTRO COMBUSTIBLE PRINCIPAL Y SECUNDARIO</t>
  </si>
  <si>
    <t>CAMBIAR  LIQUIDO FRENOS</t>
  </si>
  <si>
    <t>CAMBIAR ACEITE CAJA MANUAL</t>
  </si>
  <si>
    <t>CAMBIAR ACEITE DIFERENCIAL POSTERIOR</t>
  </si>
  <si>
    <t xml:space="preserve">CAMBIAR ACEITE Y FILTRO MOTOR </t>
  </si>
  <si>
    <t>CAMBIAR BANDA DE ACCESORIOS</t>
  </si>
  <si>
    <t>CAMBIAR FILTRO AIRE</t>
  </si>
  <si>
    <t>CAMBIAR LIQUIDO DIRECCIÓN HIDRAÚLICA</t>
  </si>
  <si>
    <t>CAMBIAR REFRIGERANTE</t>
  </si>
  <si>
    <t>CAMBIAR TERMOSTATO</t>
  </si>
  <si>
    <t>CAMBIO BATERIA</t>
  </si>
  <si>
    <t>CAMBIO PASTILLAS FRENO DELANTERAS</t>
  </si>
  <si>
    <t>CAMBIO PASTILLAS FRENO POSTERIORES</t>
  </si>
  <si>
    <t>DRENAJE SISTEMA COMBUSTIBLE</t>
  </si>
  <si>
    <t>LIMPIAR CUERPO ACELERACIÓN IAC / MAF (usar limpiador)</t>
  </si>
  <si>
    <t>LIMPIAR Y LUBRICAR MECANISMOS PUERTAS Y VENTANAS</t>
  </si>
  <si>
    <t>LIMPIAR,  REVISAR Y REGULAR FRENOS</t>
  </si>
  <si>
    <t>LIMPIEZA TANQUE COMBUSTIBLE</t>
  </si>
  <si>
    <t>LUBRICAR CUBOS DE RUEDA LIBRE, PUNTAS DE EJE Y CARDAN</t>
  </si>
  <si>
    <t xml:space="preserve">REAJUSTAR SUSPENSIÓN </t>
  </si>
  <si>
    <t>BANDA VENTILADOR</t>
  </si>
  <si>
    <t>BATERIA</t>
  </si>
  <si>
    <t>ELEMENTO FILTRO DE COMBUSTIBLE PRINCIPAL</t>
  </si>
  <si>
    <t>ELEMENTO FILTRO DE COMBUSTIBLE SECUNDARIO</t>
  </si>
  <si>
    <t>FILTRO ACEITE DE MOTOR</t>
  </si>
  <si>
    <t>PASTILLAS FRENO DELANTERAS</t>
  </si>
  <si>
    <t>PASTILLAS FRENO POSTERIORES</t>
  </si>
  <si>
    <t>TERMOSTATO</t>
  </si>
  <si>
    <t>SUBTOTAL  LU</t>
  </si>
  <si>
    <t>SUBTOTAL  MO</t>
  </si>
  <si>
    <t>SUBTOTAL ANUAL POR MODELO</t>
  </si>
  <si>
    <t>TOTAL ANUAL</t>
  </si>
  <si>
    <t>ACEITE SAE 10W30</t>
  </si>
  <si>
    <t>REFRIGERANTE</t>
  </si>
  <si>
    <t>ACEITE SAE 75W80 CAJA MANUAL</t>
  </si>
  <si>
    <t>ACEITE SAE 75W80 TRANSFER</t>
  </si>
  <si>
    <t>ACEITE  SAE 80W90 GL5 DIFERENCIA DELANTERO</t>
  </si>
  <si>
    <t>ACEITE  SAE 80W90 GL5 DIFERENCIAL POSTERIOR</t>
  </si>
  <si>
    <t>LÍQUIDO LIMPIADOR DE INYECTORES</t>
  </si>
  <si>
    <t>LIMPIADOR PARTES DE FRENO</t>
  </si>
  <si>
    <t>LIMPIADOR DE CUERPO DE ACELERACIÓN</t>
  </si>
  <si>
    <t xml:space="preserve">CAMBIAR  FILTRO COMBUSTIBLE </t>
  </si>
  <si>
    <t>CAMBIAR ACEITE TRANSFER</t>
  </si>
  <si>
    <t>CAMBIAR ACEITE DIFERENCIAL DELANTERO</t>
  </si>
  <si>
    <t>LIMPIAR CUERPO ACELERACIÓN IAC / MAF (USAR LIMPIADOR)</t>
  </si>
  <si>
    <t>ENGRASAR EJES HOMOCINÉTICOS</t>
  </si>
  <si>
    <t>LIMPIAR INYECTORES</t>
  </si>
  <si>
    <t>ELEMENTO FILTRO DE COMBUSTIBLE</t>
  </si>
  <si>
    <t>BUJIA DE ENCENDIDO</t>
  </si>
  <si>
    <t>PLACA:</t>
  </si>
  <si>
    <t>ACEITE SAE 75W85 CAJA MANUAL</t>
  </si>
  <si>
    <t>CAMBIAR  FILTRO COMBUSTIBLE</t>
  </si>
  <si>
    <t>REGRIGERANTE</t>
  </si>
  <si>
    <t>ACEITE SAE 15W40 TRANSFER</t>
  </si>
  <si>
    <t>FILTRO DE COMBUSTIBLE</t>
  </si>
  <si>
    <t>ITEMS</t>
  </si>
  <si>
    <t>CAJA DE CAMBIOS</t>
  </si>
  <si>
    <t>BOMBA DE EMBRAGUE PRINCIPAL</t>
  </si>
  <si>
    <t>BOMBA DE EMBRAGUE SECUNDARIA</t>
  </si>
  <si>
    <t>FRENOS</t>
  </si>
  <si>
    <t>RECTIFICAR DISCOS DE FRENO</t>
  </si>
  <si>
    <t>RECTIFICAR TAMBORES (PAR)</t>
  </si>
  <si>
    <t>SUSPENSIÓN</t>
  </si>
  <si>
    <t>CAMBIO AMORTIGUADORES DELANTEROS</t>
  </si>
  <si>
    <t>C AMBIO AMORTIGUADORES POSTERIORES</t>
  </si>
  <si>
    <t>CAMBIO DE BUJES DE PAQUETES GRANDES</t>
  </si>
  <si>
    <t>CAMBIO DE BUJES DE PAQUETES PEQUEÑOS</t>
  </si>
  <si>
    <t>CAMBIO DE HOJAS DE PAQUETES</t>
  </si>
  <si>
    <t>CAMBIO DE BUJES DE BARRA ESTABILIZADORA</t>
  </si>
  <si>
    <t>ELECTRICO</t>
  </si>
  <si>
    <t>CAMBIO DE FOCOS</t>
  </si>
  <si>
    <t>DIAGNOSTICO ESCANER</t>
  </si>
  <si>
    <t>CARGA AIRE ACONDICIONADO</t>
  </si>
  <si>
    <t>FOCO 2 PUNTOS</t>
  </si>
  <si>
    <t>FOCO 1 PUNTO</t>
  </si>
  <si>
    <t>FOCO 1 PUNTO AMARILLO</t>
  </si>
  <si>
    <t>FOCO PASTILLA</t>
  </si>
  <si>
    <t>FOCO HALOGENO H4 60/55</t>
  </si>
  <si>
    <t>FOCO SALON</t>
  </si>
  <si>
    <t>REPARACION SISTEMA DE ESCAPE</t>
  </si>
  <si>
    <t>REPARACION DE MOTOR</t>
  </si>
  <si>
    <t>GUIA VALVULAS</t>
  </si>
  <si>
    <t>VALVULA ADMISION</t>
  </si>
  <si>
    <t>VALVULA ESCAPE</t>
  </si>
  <si>
    <t>PISTON MOTOR STD</t>
  </si>
  <si>
    <t>RINES MOTOR STD</t>
  </si>
  <si>
    <t>CHAQUETA BIELA STD</t>
  </si>
  <si>
    <t>CHAQUETA BANCADA STD</t>
  </si>
  <si>
    <t>MEDIA LUNA CIGÜEÑAL</t>
  </si>
  <si>
    <t>SELLO VALVULA</t>
  </si>
  <si>
    <t>BOMBA AGUA</t>
  </si>
  <si>
    <t>ACEITE 15W40</t>
  </si>
  <si>
    <t>FILTRO ACEITE</t>
  </si>
  <si>
    <t>FILTRO COMBUSTIBLE</t>
  </si>
  <si>
    <t>FILTRO COMBUSTIBLE SECUNDARIO</t>
  </si>
  <si>
    <t>BOMBA ACEITE</t>
  </si>
  <si>
    <t>SILICON</t>
  </si>
  <si>
    <t>EMPAQUE MOTOR GRADO 3</t>
  </si>
  <si>
    <t>EMPAQUE ENFRIADOR ACEITE</t>
  </si>
  <si>
    <t>BUJE BIELA</t>
  </si>
  <si>
    <t>PASADOR PISTON</t>
  </si>
  <si>
    <t>VALVULA LUBRICACION ACEITE</t>
  </si>
  <si>
    <t>PLATO EMBRAGUE</t>
  </si>
  <si>
    <t>DISCO EMBRAGUE</t>
  </si>
  <si>
    <t>RULIMAN EMBRAGUE</t>
  </si>
  <si>
    <t>RULIMAN VOLANTE (+3.0) (PAM)</t>
  </si>
  <si>
    <t>MOTOR REPARACION</t>
  </si>
  <si>
    <t>TRABAJOS RECTIFICADORA</t>
  </si>
  <si>
    <t>DIAGNOSTICO BOMBA DE INYECCION</t>
  </si>
  <si>
    <t>ABC FRENOS</t>
  </si>
  <si>
    <t>CAMBIO KIT EMBRAGUE</t>
  </si>
  <si>
    <t>KIT EMBRAGUE</t>
  </si>
  <si>
    <t>CAMBIO DISCO FRENOS</t>
  </si>
  <si>
    <t>DISCO FRENO</t>
  </si>
  <si>
    <t>BANDA DISTRIBUCIÓN</t>
  </si>
  <si>
    <t>TEMPLADOR BANDA</t>
  </si>
  <si>
    <t>CAMBIO ALTERNDOR</t>
  </si>
  <si>
    <t>ALTERNADOR</t>
  </si>
  <si>
    <t>CHEQUEO FLUIDOS</t>
  </si>
  <si>
    <t>ABC MOTOR</t>
  </si>
  <si>
    <t>MANTENIMIENTO BATERIA</t>
  </si>
  <si>
    <t>SUBTOTAL  RE</t>
  </si>
  <si>
    <t>4manufactura-politico</t>
  </si>
  <si>
    <t>RETAPIZADO</t>
  </si>
  <si>
    <t>REPARACION ELEVAVIDRIOS</t>
  </si>
  <si>
    <t>REPUESTOS REPARACION ELEVAVIDRIOS</t>
  </si>
  <si>
    <t>CAMBIO EMPAQUES CABEZOTE</t>
  </si>
  <si>
    <t>REPUESTOS CAMBIO EMPAQUES CABEZOTE</t>
  </si>
  <si>
    <t xml:space="preserve">ENLLANTAJE </t>
  </si>
  <si>
    <t>PARCHADO LLANTAS</t>
  </si>
  <si>
    <t xml:space="preserve">PINTURA </t>
  </si>
  <si>
    <t>BRANDEO</t>
  </si>
  <si>
    <t>CAMBIO FAROS</t>
  </si>
  <si>
    <t>CAMBIO CINTAS CINTURONES DE SEGURIDAD</t>
  </si>
  <si>
    <t>CINTAS CINTURONES DE SEGURIDAD</t>
  </si>
  <si>
    <t>REPARACION SISTEMA ABS</t>
  </si>
  <si>
    <t xml:space="preserve">OTROS </t>
  </si>
  <si>
    <t>Q</t>
  </si>
  <si>
    <t>T</t>
  </si>
  <si>
    <t>REPARACIÓN  CAJA DE CAMBIOS</t>
  </si>
  <si>
    <t xml:space="preserve">CAMBIO COMPUERTA </t>
  </si>
  <si>
    <t>REFUERZO COMPUERTA</t>
  </si>
  <si>
    <t>SISTEMA DE INYECCION</t>
  </si>
  <si>
    <t>ENDERAZADA</t>
  </si>
  <si>
    <t>REAJUSTE DE CADENA DE DISTRIBUCION</t>
  </si>
  <si>
    <t>CAMBIO ZAPATAS FRENO POSTERIORES</t>
  </si>
  <si>
    <t>LIMPIAR CUERPO ACELERACIÓN / MAF / MAP / SONDA LAMBDA (usar limpiador)</t>
  </si>
  <si>
    <t>LIMPIEZA TANQUE COMBUSTIBLE Y CAÑERÍAS</t>
  </si>
  <si>
    <t>REAJUSTAR SUSPENSIÓN (REVISIÓN DE PUNTOS)</t>
  </si>
  <si>
    <t>CADENA DISTRIBUCIÓN</t>
  </si>
  <si>
    <t>ZAPATAS FRENO POSTERIORES</t>
  </si>
  <si>
    <t>ACEITE SAE 20W50</t>
  </si>
  <si>
    <t xml:space="preserve">CAMBIAR  FILTRO Y PREFILTRO COMBUSTIBLE </t>
  </si>
  <si>
    <t>LIMPIAR CUERPO ACELERACIÓN MAP/MAF/SONDA LAMBDA (USAR LIMPIADOR)</t>
  </si>
  <si>
    <t>REAJUSTAR SUSPENSIÓN / REVISION DE PUNTOS</t>
  </si>
  <si>
    <t>REAJUSTE Y REVISIÓN DE CADENA DE DISTRIBUCION</t>
  </si>
  <si>
    <t>LIMPIAR CUERPO ACELERACIÓN / MAP / MAF / SONDA LAMBDA (USAR LIMPIADOR)</t>
  </si>
  <si>
    <t>REAJUSTAR SUSPENSIÓN / REVISIÓN DE PUNTOS</t>
  </si>
  <si>
    <t>CAMBIAR BUJÍAS / REVISIÓN DE BOBINAS</t>
  </si>
  <si>
    <t>CAMBIAR BUJÍAS / REVISA BOBINAS</t>
  </si>
  <si>
    <t>REAJUSTE / REVISIÓN DE CADENA DE DISTRIBUCION</t>
  </si>
  <si>
    <t>Galones de lubricante aproximados</t>
  </si>
  <si>
    <t>Se debe considerar lubricantes adicionales que no está establecido en litros adicional de vehículos con posible incorporación</t>
  </si>
  <si>
    <t>Trabajos aproximados</t>
  </si>
  <si>
    <t>Repuestos y accesorios aproximados</t>
  </si>
  <si>
    <t>mantenimientos preventivos aproximados</t>
  </si>
  <si>
    <t>Se debe considerar trabajos adicionales que no está señalados por posible incorporación de más vehículos</t>
  </si>
  <si>
    <t>Se debe considerar repuestos adicionales que no está señalados por posible incorporación de más vehículos</t>
  </si>
  <si>
    <t>Se debe considerar mantenimientos adicionales que no está establecido en litros adicional de vehículos con posible incorporación</t>
  </si>
  <si>
    <t xml:space="preserve">D-MAX CRDI HI RIDE AC 2.5 CD 4X2 TM </t>
  </si>
  <si>
    <t>BUJÍAS,CABLES Y BOBINAS</t>
  </si>
  <si>
    <t>SENSORES MAP, CKP Y SONDA LAMBDA</t>
  </si>
  <si>
    <t>SISTEMA DE DIRECCIÓN</t>
  </si>
  <si>
    <t>CAMBIO DE TERMINALES</t>
  </si>
  <si>
    <t>CAMBIO DE AXIALES</t>
  </si>
  <si>
    <t>CAMBIO DE RÓTULAS Y BUJES DE MESAS</t>
  </si>
  <si>
    <t>CAMBIO/REPARACIÓN DE CAJA DEDIRECCIÓN</t>
  </si>
  <si>
    <t>CHASIS</t>
  </si>
  <si>
    <t>BOMBA DE COMBUSTIBLE</t>
  </si>
  <si>
    <t>CAMBIAR/REAJUSTAR BANDA/CADENA DE DISTRIBUCION</t>
  </si>
  <si>
    <t xml:space="preserve">TOTAL </t>
  </si>
  <si>
    <t>IVA 15%</t>
  </si>
  <si>
    <t xml:space="preserve">SUB TOTAL </t>
  </si>
  <si>
    <t xml:space="preserve">UNIDAD </t>
  </si>
  <si>
    <t xml:space="preserve">MANTENIMIENTOS CORRECTIVOS EN GENERAL </t>
  </si>
  <si>
    <t xml:space="preserve">MANTENIMIENTOS CORRECTIVOS </t>
  </si>
  <si>
    <t>UNIDAD</t>
  </si>
  <si>
    <t xml:space="preserve">MAZDA BT-50 STD CRD FL AC 2.5 CD 4X2  AÑO 2015 </t>
  </si>
  <si>
    <t xml:space="preserve">CHEVROLET D-MAX CRDI 4X4 3.0 CD TM D AÑO 2017 </t>
  </si>
  <si>
    <t xml:space="preserve">GREAT WALL WINGLE FULL AC 2.8 CD 4X2 TM AÑO 2016 </t>
  </si>
  <si>
    <t xml:space="preserve">SAIL FULL AC 1.4 AP 4X2 TM AÑO 2016 </t>
  </si>
  <si>
    <t>CHEVROLET GRAN VITARA SZ NEXT AC 2.4 5P 4X4 TM AÑO 2016</t>
  </si>
  <si>
    <t xml:space="preserve">CHEVROLET D-MAX CRDI AC 3.0 CD 4X2 TM DIESEL AÑO 2014 </t>
  </si>
  <si>
    <t xml:space="preserve">CHEVROLET D-MAX CRDI HI RIDE AC 2.5 CD 4X2 TM AÑO 2023 </t>
  </si>
  <si>
    <t xml:space="preserve">VALOR TOTAL </t>
  </si>
  <si>
    <t xml:space="preserve">VALOR UNITARIO </t>
  </si>
  <si>
    <t xml:space="preserve">CANTIDAD </t>
  </si>
  <si>
    <t xml:space="preserve">UNIDAD DE MEDIDA </t>
  </si>
  <si>
    <t xml:space="preserve">VEHICULOS </t>
  </si>
  <si>
    <t xml:space="preserve">ITEM </t>
  </si>
  <si>
    <t xml:space="preserve">MANTENIMIENTOS PREVENTIVOS </t>
  </si>
  <si>
    <t>PALACIOS QUIROZ JORGE ARMANDO</t>
  </si>
  <si>
    <t>RUC 0401147012001</t>
  </si>
  <si>
    <t xml:space="preserve">  REGIMEN -GENERAL        CALIF. ART. No  184085</t>
  </si>
  <si>
    <t>DIREC. AV. RODRIGO DE MIÑO Y CARLOS ARIAS JIMENEZ PARQUE INDUSTRIAL</t>
  </si>
  <si>
    <t>autoserviciospalacios@hotmail.com</t>
  </si>
  <si>
    <t>TELEF. 062607-302 / 0995130596</t>
  </si>
  <si>
    <t>“MANTENIMIENTO DE VEHÍCULOS MULTIMARCA PARA LA EMPRESA PUBLICA DE MOVILIDAD DEL NORTE EP”</t>
  </si>
  <si>
    <t>TARIFA 0%</t>
  </si>
  <si>
    <t>TARIFA 15%</t>
  </si>
  <si>
    <t>SUBTOTAL</t>
  </si>
  <si>
    <t>TOTAL GENERAL</t>
  </si>
  <si>
    <t>MANO DE OBRA</t>
  </si>
  <si>
    <t>REPUESTOS</t>
  </si>
  <si>
    <t>LUBRICANTES</t>
  </si>
  <si>
    <t>CHEVROLET DMAX 4X2</t>
  </si>
  <si>
    <t>CHEVROLET SZ</t>
  </si>
  <si>
    <t>CHEVROLET  SAIL</t>
  </si>
  <si>
    <t>GREAT WALL WINGLE</t>
  </si>
  <si>
    <t>CHEVROLET DMAX 4X4</t>
  </si>
  <si>
    <t>MAZDA BT50</t>
  </si>
  <si>
    <t>VALOR TOTAL</t>
  </si>
  <si>
    <t>VALOR UNITARIO</t>
  </si>
  <si>
    <t>DETALLE</t>
  </si>
  <si>
    <t>UNIDAD DE MEDIDA</t>
  </si>
  <si>
    <t>RESUMEN</t>
  </si>
  <si>
    <t>CAMBIAR/REVISAR BANDA/CAENA DE DISTRIBUCION</t>
  </si>
  <si>
    <t xml:space="preserve">REPARACION/MATENIMIENTO BOMBA INYECCION </t>
  </si>
  <si>
    <t>MANTENIMIENTO/REEMPLAZO DE INYECTORES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</si>
</sst>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.00\ _$_-;\-* #,##0.00\ _$_-;_-* &quot;-&quot;??\ _$_-;_-@_-"/>
  </numFmts>
  <fonts count="25" x14ac:knownFonts="1">
    <font>
      <sz val="11"/>
      <color theme="1"/>
      <name val="Calibri"/>
    </font>
    <font>
      <sz val="1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rgb="FFFF0000"/>
      <name val="Calibri"/>
      <family val="2"/>
    </font>
    <font>
      <sz val="7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u/>
      <sz val="9"/>
      <color theme="10"/>
      <name val="Times New Roman"/>
      <family val="1"/>
    </font>
    <font>
      <b/>
      <sz val="9"/>
      <color theme="1"/>
      <name val="Arial"/>
      <family val="2"/>
    </font>
    <font>
      <b/>
      <sz val="7"/>
      <color theme="1"/>
      <name val="Calibri"/>
      <family val="2"/>
    </font>
    <font>
      <sz val="10"/>
      <color theme="1"/>
      <name val="Calibri"/>
      <family val="2"/>
    </font>
    <font>
      <b/>
      <sz val="9"/>
      <color theme="1"/>
      <name val="Calibri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</font>
    <font>
      <b/>
      <sz val="8"/>
      <color theme="1"/>
      <name val="Arial"/>
      <family val="2"/>
    </font>
    <font>
      <sz val="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D965"/>
        <bgColor rgb="FFFFD965"/>
      </patternFill>
    </fill>
    <fill>
      <patternFill patternType="solid">
        <fgColor rgb="FF8EAADB"/>
        <bgColor rgb="FF8EAADB"/>
      </patternFill>
    </fill>
    <fill>
      <patternFill patternType="solid">
        <fgColor rgb="FFA8D08D"/>
        <bgColor rgb="FFA8D08D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rgb="FF00FF00"/>
      </patternFill>
    </fill>
    <fill>
      <patternFill patternType="solid">
        <fgColor theme="7" tint="0.39997558519241921"/>
        <bgColor rgb="FFFFD965"/>
      </patternFill>
    </fill>
    <fill>
      <patternFill patternType="solid">
        <fgColor theme="7" tint="0.39997558519241921"/>
        <bgColor rgb="FF00FF00"/>
      </patternFill>
    </fill>
    <fill>
      <patternFill patternType="solid">
        <fgColor theme="8" tint="0.39997558519241921"/>
        <bgColor rgb="FF8EAADB"/>
      </patternFill>
    </fill>
    <fill>
      <patternFill patternType="solid">
        <fgColor theme="8" tint="0.39997558519241921"/>
        <bgColor rgb="FF00FF00"/>
      </patternFill>
    </fill>
    <fill>
      <patternFill patternType="solid">
        <fgColor theme="8" tint="0.39997558519241921"/>
        <bgColor rgb="FFFFD965"/>
      </patternFill>
    </fill>
    <fill>
      <patternFill patternType="solid">
        <fgColor theme="9" tint="0.39997558519241921"/>
        <bgColor rgb="FFA8D08D"/>
      </patternFill>
    </fill>
    <fill>
      <patternFill patternType="solid">
        <fgColor theme="9" tint="0.39997558519241921"/>
        <bgColor rgb="FF00FF00"/>
      </patternFill>
    </fill>
    <fill>
      <patternFill patternType="solid">
        <fgColor theme="9" tint="0.39997558519241921"/>
        <bgColor rgb="FFFFD965"/>
      </patternFill>
    </fill>
    <fill>
      <patternFill patternType="solid">
        <fgColor theme="4" tint="0.59999389629810485"/>
        <bgColor theme="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233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6" fillId="0" borderId="0" xfId="0" applyFont="1"/>
    <xf numFmtId="0" fontId="5" fillId="2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43" fontId="7" fillId="0" borderId="0" xfId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1" fillId="0" borderId="0" xfId="0" applyFont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11" xfId="0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0" fontId="8" fillId="3" borderId="11" xfId="0" applyFont="1" applyFill="1" applyBorder="1"/>
    <xf numFmtId="0" fontId="8" fillId="2" borderId="1" xfId="0" applyFont="1" applyFill="1" applyBorder="1"/>
    <xf numFmtId="0" fontId="8" fillId="4" borderId="11" xfId="0" applyFont="1" applyFill="1" applyBorder="1"/>
    <xf numFmtId="0" fontId="8" fillId="5" borderId="11" xfId="0" applyFont="1" applyFill="1" applyBorder="1"/>
    <xf numFmtId="0" fontId="10" fillId="0" borderId="11" xfId="0" applyFont="1" applyBorder="1" applyAlignment="1">
      <alignment horizontal="center" vertical="center"/>
    </xf>
    <xf numFmtId="2" fontId="8" fillId="0" borderId="0" xfId="0" applyNumberFormat="1" applyFont="1"/>
    <xf numFmtId="0" fontId="8" fillId="2" borderId="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/>
    </xf>
    <xf numFmtId="1" fontId="10" fillId="2" borderId="11" xfId="0" applyNumberFormat="1" applyFont="1" applyFill="1" applyBorder="1" applyAlignment="1">
      <alignment horizontal="center" vertical="center"/>
    </xf>
    <xf numFmtId="3" fontId="10" fillId="2" borderId="1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8" fillId="3" borderId="13" xfId="0" applyFont="1" applyFill="1" applyBorder="1"/>
    <xf numFmtId="43" fontId="0" fillId="0" borderId="0" xfId="1" applyFont="1"/>
    <xf numFmtId="0" fontId="7" fillId="0" borderId="0" xfId="1" applyNumberFormat="1" applyFont="1" applyAlignment="1">
      <alignment horizontal="center"/>
    </xf>
    <xf numFmtId="0" fontId="8" fillId="8" borderId="11" xfId="0" applyFont="1" applyFill="1" applyBorder="1" applyAlignment="1">
      <alignment horizontal="center"/>
    </xf>
    <xf numFmtId="0" fontId="8" fillId="8" borderId="11" xfId="0" applyFont="1" applyFill="1" applyBorder="1" applyAlignment="1">
      <alignment horizontal="center" vertical="center"/>
    </xf>
    <xf numFmtId="0" fontId="10" fillId="8" borderId="11" xfId="0" applyFont="1" applyFill="1" applyBorder="1" applyAlignment="1">
      <alignment horizontal="center"/>
    </xf>
    <xf numFmtId="1" fontId="8" fillId="8" borderId="11" xfId="0" applyNumberFormat="1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10" borderId="11" xfId="0" applyFont="1" applyFill="1" applyBorder="1" applyAlignment="1">
      <alignment horizontal="center"/>
    </xf>
    <xf numFmtId="0" fontId="8" fillId="10" borderId="11" xfId="0" applyFont="1" applyFill="1" applyBorder="1" applyAlignment="1">
      <alignment horizontal="center" vertical="center"/>
    </xf>
    <xf numFmtId="1" fontId="8" fillId="10" borderId="11" xfId="0" applyNumberFormat="1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/>
    </xf>
    <xf numFmtId="0" fontId="8" fillId="10" borderId="14" xfId="0" applyFont="1" applyFill="1" applyBorder="1" applyAlignment="1">
      <alignment horizontal="center"/>
    </xf>
    <xf numFmtId="0" fontId="8" fillId="13" borderId="11" xfId="0" applyFont="1" applyFill="1" applyBorder="1" applyAlignment="1">
      <alignment horizontal="center"/>
    </xf>
    <xf numFmtId="0" fontId="8" fillId="13" borderId="11" xfId="0" applyFont="1" applyFill="1" applyBorder="1" applyAlignment="1">
      <alignment horizontal="center" vertical="center"/>
    </xf>
    <xf numFmtId="1" fontId="8" fillId="13" borderId="11" xfId="0" applyNumberFormat="1" applyFont="1" applyFill="1" applyBorder="1" applyAlignment="1">
      <alignment horizontal="center" vertical="center"/>
    </xf>
    <xf numFmtId="0" fontId="8" fillId="13" borderId="12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/>
    </xf>
    <xf numFmtId="1" fontId="8" fillId="13" borderId="14" xfId="0" applyNumberFormat="1" applyFont="1" applyFill="1" applyBorder="1" applyAlignment="1">
      <alignment horizontal="center" vertical="center"/>
    </xf>
    <xf numFmtId="0" fontId="8" fillId="13" borderId="15" xfId="0" applyFont="1" applyFill="1" applyBorder="1" applyAlignment="1">
      <alignment horizontal="center" vertical="center"/>
    </xf>
    <xf numFmtId="1" fontId="8" fillId="13" borderId="15" xfId="0" applyNumberFormat="1" applyFont="1" applyFill="1" applyBorder="1" applyAlignment="1">
      <alignment horizontal="left" vertical="center"/>
    </xf>
    <xf numFmtId="1" fontId="8" fillId="13" borderId="15" xfId="0" applyNumberFormat="1" applyFont="1" applyFill="1" applyBorder="1" applyAlignment="1">
      <alignment horizontal="center" vertical="center"/>
    </xf>
    <xf numFmtId="0" fontId="8" fillId="13" borderId="10" xfId="0" applyFont="1" applyFill="1" applyBorder="1" applyAlignment="1">
      <alignment horizontal="center"/>
    </xf>
    <xf numFmtId="0" fontId="8" fillId="13" borderId="17" xfId="0" applyFont="1" applyFill="1" applyBorder="1" applyAlignment="1">
      <alignment horizontal="center" vertical="center"/>
    </xf>
    <xf numFmtId="1" fontId="8" fillId="13" borderId="17" xfId="0" applyNumberFormat="1" applyFont="1" applyFill="1" applyBorder="1" applyAlignment="1">
      <alignment horizontal="center" vertical="center"/>
    </xf>
    <xf numFmtId="0" fontId="8" fillId="13" borderId="18" xfId="0" applyFont="1" applyFill="1" applyBorder="1" applyAlignment="1">
      <alignment horizontal="center"/>
    </xf>
    <xf numFmtId="0" fontId="8" fillId="13" borderId="14" xfId="0" applyFont="1" applyFill="1" applyBorder="1" applyAlignment="1">
      <alignment horizontal="center"/>
    </xf>
    <xf numFmtId="0" fontId="8" fillId="13" borderId="15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1" fontId="3" fillId="2" borderId="14" xfId="0" applyNumberFormat="1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1" fontId="8" fillId="8" borderId="15" xfId="0" applyNumberFormat="1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/>
    </xf>
    <xf numFmtId="0" fontId="10" fillId="8" borderId="15" xfId="0" applyFont="1" applyFill="1" applyBorder="1" applyAlignment="1">
      <alignment horizontal="center"/>
    </xf>
    <xf numFmtId="0" fontId="8" fillId="10" borderId="15" xfId="0" applyFont="1" applyFill="1" applyBorder="1" applyAlignment="1">
      <alignment horizontal="center"/>
    </xf>
    <xf numFmtId="0" fontId="8" fillId="10" borderId="15" xfId="0" applyFont="1" applyFill="1" applyBorder="1" applyAlignment="1">
      <alignment horizontal="center" vertical="center"/>
    </xf>
    <xf numFmtId="1" fontId="8" fillId="10" borderId="15" xfId="0" applyNumberFormat="1" applyFont="1" applyFill="1" applyBorder="1" applyAlignment="1">
      <alignment horizontal="center" vertical="center"/>
    </xf>
    <xf numFmtId="0" fontId="8" fillId="3" borderId="15" xfId="0" applyFont="1" applyFill="1" applyBorder="1"/>
    <xf numFmtId="0" fontId="8" fillId="4" borderId="15" xfId="0" applyFont="1" applyFill="1" applyBorder="1"/>
    <xf numFmtId="0" fontId="8" fillId="5" borderId="15" xfId="0" applyFont="1" applyFill="1" applyBorder="1"/>
    <xf numFmtId="43" fontId="7" fillId="0" borderId="0" xfId="1" applyFont="1" applyFill="1" applyAlignment="1">
      <alignment horizontal="center"/>
    </xf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0" fillId="0" borderId="0" xfId="0" applyAlignment="1">
      <alignment vertical="center"/>
    </xf>
    <xf numFmtId="0" fontId="15" fillId="0" borderId="0" xfId="0" applyFont="1"/>
    <xf numFmtId="0" fontId="16" fillId="0" borderId="0" xfId="2" applyFont="1" applyAlignment="1"/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4" xfId="0" applyFont="1" applyBorder="1" applyAlignment="1">
      <alignment horizontal="center"/>
    </xf>
    <xf numFmtId="0" fontId="20" fillId="6" borderId="15" xfId="0" applyFont="1" applyFill="1" applyBorder="1" applyAlignment="1">
      <alignment horizontal="center"/>
    </xf>
    <xf numFmtId="43" fontId="20" fillId="6" borderId="15" xfId="1" applyFont="1" applyFill="1" applyBorder="1" applyAlignment="1">
      <alignment horizontal="center"/>
    </xf>
    <xf numFmtId="165" fontId="0" fillId="0" borderId="0" xfId="0" applyNumberFormat="1"/>
    <xf numFmtId="0" fontId="21" fillId="0" borderId="15" xfId="0" applyFont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 wrapText="1"/>
    </xf>
    <xf numFmtId="0" fontId="0" fillId="17" borderId="17" xfId="0" applyFill="1" applyBorder="1"/>
    <xf numFmtId="0" fontId="22" fillId="17" borderId="15" xfId="0" applyFont="1" applyFill="1" applyBorder="1" applyAlignment="1">
      <alignment horizontal="center"/>
    </xf>
    <xf numFmtId="0" fontId="3" fillId="17" borderId="19" xfId="0" applyFont="1" applyFill="1" applyBorder="1" applyAlignment="1">
      <alignment horizontal="center" vertical="center" wrapText="1"/>
    </xf>
    <xf numFmtId="0" fontId="23" fillId="17" borderId="15" xfId="0" applyFont="1" applyFill="1" applyBorder="1" applyAlignment="1">
      <alignment horizontal="center" vertical="center" wrapText="1"/>
    </xf>
    <xf numFmtId="0" fontId="22" fillId="0" borderId="0" xfId="0" applyFont="1"/>
    <xf numFmtId="43" fontId="22" fillId="0" borderId="0" xfId="1" applyFont="1"/>
    <xf numFmtId="43" fontId="22" fillId="0" borderId="15" xfId="1" applyFont="1" applyBorder="1"/>
    <xf numFmtId="0" fontId="22" fillId="0" borderId="15" xfId="0" applyFont="1" applyBorder="1"/>
    <xf numFmtId="165" fontId="22" fillId="0" borderId="15" xfId="0" applyNumberFormat="1" applyFont="1" applyBorder="1"/>
    <xf numFmtId="0" fontId="20" fillId="17" borderId="15" xfId="0" applyFont="1" applyFill="1" applyBorder="1" applyAlignment="1">
      <alignment wrapText="1"/>
    </xf>
    <xf numFmtId="0" fontId="17" fillId="17" borderId="15" xfId="0" applyFont="1" applyFill="1" applyBorder="1" applyAlignment="1">
      <alignment horizontal="center" vertical="center" wrapText="1"/>
    </xf>
    <xf numFmtId="0" fontId="20" fillId="17" borderId="15" xfId="0" applyFont="1" applyFill="1" applyBorder="1" applyAlignment="1">
      <alignment horizontal="center" wrapText="1"/>
    </xf>
    <xf numFmtId="43" fontId="0" fillId="0" borderId="0" xfId="0" applyNumberFormat="1"/>
    <xf numFmtId="4" fontId="2" fillId="0" borderId="4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17" borderId="1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4" fontId="3" fillId="17" borderId="19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18" borderId="15" xfId="0" applyNumberFormat="1" applyFont="1" applyFill="1" applyBorder="1" applyAlignment="1">
      <alignment horizontal="center" vertical="center" wrapText="1"/>
    </xf>
    <xf numFmtId="2" fontId="8" fillId="14" borderId="11" xfId="1" applyNumberFormat="1" applyFont="1" applyFill="1" applyBorder="1" applyAlignment="1">
      <alignment horizontal="right"/>
    </xf>
    <xf numFmtId="2" fontId="8" fillId="15" borderId="11" xfId="1" applyNumberFormat="1" applyFont="1" applyFill="1" applyBorder="1"/>
    <xf numFmtId="2" fontId="4" fillId="7" borderId="15" xfId="1" applyNumberFormat="1" applyFont="1" applyFill="1" applyBorder="1" applyAlignment="1">
      <alignment horizontal="center"/>
    </xf>
    <xf numFmtId="2" fontId="5" fillId="16" borderId="15" xfId="1" applyNumberFormat="1" applyFont="1" applyFill="1" applyBorder="1" applyAlignment="1">
      <alignment horizontal="center"/>
    </xf>
    <xf numFmtId="2" fontId="5" fillId="6" borderId="15" xfId="1" applyNumberFormat="1" applyFont="1" applyFill="1" applyBorder="1" applyAlignment="1">
      <alignment horizontal="center"/>
    </xf>
    <xf numFmtId="2" fontId="4" fillId="0" borderId="15" xfId="1" applyNumberFormat="1" applyFont="1" applyBorder="1" applyAlignment="1">
      <alignment horizontal="center"/>
    </xf>
    <xf numFmtId="2" fontId="5" fillId="0" borderId="15" xfId="1" applyNumberFormat="1" applyFont="1" applyFill="1" applyBorder="1" applyAlignment="1">
      <alignment horizontal="center"/>
    </xf>
    <xf numFmtId="2" fontId="7" fillId="0" borderId="4" xfId="1" applyNumberFormat="1" applyFont="1" applyBorder="1" applyAlignment="1">
      <alignment horizontal="center"/>
    </xf>
    <xf numFmtId="2" fontId="7" fillId="0" borderId="19" xfId="1" applyNumberFormat="1" applyFont="1" applyBorder="1" applyAlignment="1">
      <alignment horizontal="center"/>
    </xf>
    <xf numFmtId="2" fontId="7" fillId="0" borderId="0" xfId="1" applyNumberFormat="1" applyFont="1" applyAlignment="1">
      <alignment horizontal="center"/>
    </xf>
    <xf numFmtId="2" fontId="8" fillId="2" borderId="4" xfId="1" applyNumberFormat="1" applyFont="1" applyFill="1" applyBorder="1"/>
    <xf numFmtId="2" fontId="8" fillId="2" borderId="4" xfId="1" applyNumberFormat="1" applyFont="1" applyFill="1" applyBorder="1" applyAlignment="1">
      <alignment horizontal="center"/>
    </xf>
    <xf numFmtId="2" fontId="10" fillId="2" borderId="1" xfId="1" applyNumberFormat="1" applyFont="1" applyFill="1" applyBorder="1" applyAlignment="1">
      <alignment horizontal="left"/>
    </xf>
    <xf numFmtId="2" fontId="10" fillId="0" borderId="11" xfId="1" applyNumberFormat="1" applyFont="1" applyBorder="1" applyAlignment="1">
      <alignment horizontal="center" vertical="center"/>
    </xf>
    <xf numFmtId="2" fontId="10" fillId="2" borderId="11" xfId="1" applyNumberFormat="1" applyFont="1" applyFill="1" applyBorder="1" applyAlignment="1">
      <alignment horizontal="center" vertical="center"/>
    </xf>
    <xf numFmtId="2" fontId="8" fillId="9" borderId="11" xfId="1" applyNumberFormat="1" applyFont="1" applyFill="1" applyBorder="1" applyAlignment="1">
      <alignment horizontal="right"/>
    </xf>
    <xf numFmtId="2" fontId="8" fillId="8" borderId="11" xfId="1" applyNumberFormat="1" applyFont="1" applyFill="1" applyBorder="1"/>
    <xf numFmtId="2" fontId="8" fillId="11" borderId="11" xfId="1" applyNumberFormat="1" applyFont="1" applyFill="1" applyBorder="1" applyAlignment="1">
      <alignment horizontal="right"/>
    </xf>
    <xf numFmtId="2" fontId="8" fillId="12" borderId="11" xfId="1" applyNumberFormat="1" applyFont="1" applyFill="1" applyBorder="1"/>
    <xf numFmtId="2" fontId="8" fillId="0" borderId="0" xfId="1" applyNumberFormat="1" applyFont="1"/>
    <xf numFmtId="2" fontId="8" fillId="2" borderId="1" xfId="1" applyNumberFormat="1" applyFont="1" applyFill="1" applyBorder="1"/>
    <xf numFmtId="2" fontId="1" fillId="0" borderId="0" xfId="1" applyNumberFormat="1" applyFont="1"/>
    <xf numFmtId="2" fontId="2" fillId="2" borderId="4" xfId="1" applyNumberFormat="1" applyFont="1" applyFill="1" applyBorder="1"/>
    <xf numFmtId="2" fontId="2" fillId="2" borderId="4" xfId="1" applyNumberFormat="1" applyFont="1" applyFill="1" applyBorder="1" applyAlignment="1">
      <alignment horizontal="center"/>
    </xf>
    <xf numFmtId="2" fontId="3" fillId="2" borderId="1" xfId="1" applyNumberFormat="1" applyFont="1" applyFill="1" applyBorder="1" applyAlignment="1">
      <alignment horizontal="left"/>
    </xf>
    <xf numFmtId="2" fontId="3" fillId="2" borderId="14" xfId="1" applyNumberFormat="1" applyFont="1" applyFill="1" applyBorder="1" applyAlignment="1">
      <alignment horizontal="center" vertical="center"/>
    </xf>
    <xf numFmtId="2" fontId="8" fillId="8" borderId="15" xfId="1" applyNumberFormat="1" applyFont="1" applyFill="1" applyBorder="1" applyAlignment="1">
      <alignment horizontal="center" vertical="center"/>
    </xf>
    <xf numFmtId="2" fontId="8" fillId="8" borderId="15" xfId="1" applyNumberFormat="1" applyFont="1" applyFill="1" applyBorder="1"/>
    <xf numFmtId="2" fontId="8" fillId="10" borderId="15" xfId="1" applyNumberFormat="1" applyFont="1" applyFill="1" applyBorder="1" applyAlignment="1">
      <alignment horizontal="center"/>
    </xf>
    <xf numFmtId="2" fontId="8" fillId="12" borderId="15" xfId="1" applyNumberFormat="1" applyFont="1" applyFill="1" applyBorder="1"/>
    <xf numFmtId="2" fontId="8" fillId="13" borderId="15" xfId="1" applyNumberFormat="1" applyFont="1" applyFill="1" applyBorder="1" applyAlignment="1">
      <alignment horizontal="center" vertical="center"/>
    </xf>
    <xf numFmtId="2" fontId="8" fillId="15" borderId="15" xfId="1" applyNumberFormat="1" applyFont="1" applyFill="1" applyBorder="1"/>
    <xf numFmtId="2" fontId="2" fillId="2" borderId="1" xfId="1" applyNumberFormat="1" applyFont="1" applyFill="1" applyBorder="1"/>
    <xf numFmtId="2" fontId="0" fillId="0" borderId="0" xfId="1" applyNumberFormat="1" applyFont="1"/>
    <xf numFmtId="2" fontId="10" fillId="0" borderId="0" xfId="1" applyNumberFormat="1" applyFont="1" applyAlignment="1">
      <alignment horizontal="left"/>
    </xf>
    <xf numFmtId="4" fontId="0" fillId="0" borderId="0" xfId="0" applyNumberFormat="1"/>
    <xf numFmtId="0" fontId="3" fillId="18" borderId="20" xfId="0" applyFont="1" applyFill="1" applyBorder="1" applyAlignment="1">
      <alignment horizontal="center" vertical="center" wrapText="1"/>
    </xf>
    <xf numFmtId="0" fontId="3" fillId="18" borderId="21" xfId="0" applyFont="1" applyFill="1" applyBorder="1" applyAlignment="1">
      <alignment horizontal="center" vertical="center" wrapText="1"/>
    </xf>
    <xf numFmtId="0" fontId="3" fillId="18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2" applyFont="1" applyAlignment="1">
      <alignment horizontal="center"/>
    </xf>
    <xf numFmtId="0" fontId="17" fillId="0" borderId="0" xfId="0" applyFont="1" applyAlignment="1">
      <alignment horizontal="center"/>
    </xf>
    <xf numFmtId="0" fontId="22" fillId="17" borderId="15" xfId="0" applyFont="1" applyFill="1" applyBorder="1" applyAlignment="1">
      <alignment horizontal="center"/>
    </xf>
    <xf numFmtId="0" fontId="22" fillId="17" borderId="17" xfId="0" applyFont="1" applyFill="1" applyBorder="1" applyAlignment="1">
      <alignment horizontal="center"/>
    </xf>
    <xf numFmtId="0" fontId="22" fillId="17" borderId="19" xfId="0" applyFont="1" applyFill="1" applyBorder="1" applyAlignment="1">
      <alignment horizontal="center"/>
    </xf>
    <xf numFmtId="4" fontId="3" fillId="18" borderId="26" xfId="0" applyNumberFormat="1" applyFont="1" applyFill="1" applyBorder="1" applyAlignment="1">
      <alignment horizontal="center" vertical="center" wrapText="1"/>
    </xf>
    <xf numFmtId="4" fontId="3" fillId="18" borderId="2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/>
    <xf numFmtId="43" fontId="8" fillId="0" borderId="8" xfId="1" applyFont="1" applyBorder="1" applyAlignment="1">
      <alignment horizontal="right"/>
    </xf>
    <xf numFmtId="43" fontId="1" fillId="0" borderId="10" xfId="1" applyFont="1" applyBorder="1"/>
    <xf numFmtId="43" fontId="1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" fillId="0" borderId="0" xfId="0" applyFont="1"/>
    <xf numFmtId="0" fontId="8" fillId="0" borderId="0" xfId="0" applyFont="1" applyAlignment="1">
      <alignment horizontal="left"/>
    </xf>
    <xf numFmtId="0" fontId="8" fillId="3" borderId="8" xfId="0" applyFont="1" applyFill="1" applyBorder="1" applyAlignment="1">
      <alignment horizontal="right"/>
    </xf>
    <xf numFmtId="0" fontId="8" fillId="4" borderId="8" xfId="0" applyFont="1" applyFill="1" applyBorder="1" applyAlignment="1">
      <alignment horizontal="right"/>
    </xf>
    <xf numFmtId="0" fontId="8" fillId="5" borderId="8" xfId="0" applyFont="1" applyFill="1" applyBorder="1" applyAlignment="1">
      <alignment horizontal="right"/>
    </xf>
    <xf numFmtId="0" fontId="10" fillId="2" borderId="2" xfId="0" applyFont="1" applyFill="1" applyBorder="1" applyAlignment="1">
      <alignment horizontal="left"/>
    </xf>
    <xf numFmtId="0" fontId="1" fillId="0" borderId="4" xfId="0" applyFont="1" applyBorder="1"/>
    <xf numFmtId="0" fontId="8" fillId="2" borderId="2" xfId="0" applyFont="1" applyFill="1" applyBorder="1" applyAlignment="1">
      <alignment horizontal="left"/>
    </xf>
    <xf numFmtId="0" fontId="1" fillId="0" borderId="3" xfId="0" applyFont="1" applyBorder="1"/>
    <xf numFmtId="0" fontId="8" fillId="3" borderId="6" xfId="0" applyFont="1" applyFill="1" applyBorder="1" applyAlignment="1">
      <alignment horizontal="right"/>
    </xf>
    <xf numFmtId="0" fontId="1" fillId="0" borderId="7" xfId="0" applyFont="1" applyBorder="1"/>
    <xf numFmtId="0" fontId="1" fillId="0" borderId="16" xfId="0" applyFont="1" applyBorder="1"/>
    <xf numFmtId="0" fontId="2" fillId="2" borderId="2" xfId="0" applyFont="1" applyFill="1" applyBorder="1" applyAlignment="1">
      <alignment horizontal="left"/>
    </xf>
    <xf numFmtId="0" fontId="2" fillId="0" borderId="8" xfId="0" applyFont="1" applyBorder="1" applyAlignment="1">
      <alignment horizontal="right"/>
    </xf>
    <xf numFmtId="43" fontId="2" fillId="0" borderId="8" xfId="1" applyFont="1" applyBorder="1" applyAlignment="1">
      <alignment horizontal="right"/>
    </xf>
    <xf numFmtId="0" fontId="3" fillId="2" borderId="2" xfId="0" applyFont="1" applyFill="1" applyBorder="1" applyAlignment="1">
      <alignment horizontal="left"/>
    </xf>
    <xf numFmtId="0" fontId="8" fillId="3" borderId="15" xfId="0" applyFont="1" applyFill="1" applyBorder="1" applyAlignment="1">
      <alignment horizontal="right"/>
    </xf>
    <xf numFmtId="0" fontId="1" fillId="0" borderId="15" xfId="0" applyFont="1" applyBorder="1"/>
    <xf numFmtId="0" fontId="8" fillId="4" borderId="15" xfId="0" applyFont="1" applyFill="1" applyBorder="1" applyAlignment="1">
      <alignment horizontal="right"/>
    </xf>
    <xf numFmtId="0" fontId="8" fillId="5" borderId="15" xfId="0" applyFont="1" applyFill="1" applyBorder="1" applyAlignment="1">
      <alignment horizontal="right"/>
    </xf>
    <xf numFmtId="2" fontId="5" fillId="16" borderId="15" xfId="0" applyNumberFormat="1" applyFont="1" applyFill="1" applyBorder="1" applyAlignment="1">
      <alignment horizontal="center" vertical="center" wrapText="1"/>
    </xf>
    <xf numFmtId="0" fontId="5" fillId="16" borderId="15" xfId="0" applyFont="1" applyFill="1" applyBorder="1" applyAlignment="1">
      <alignment horizontal="center" vertical="center"/>
    </xf>
    <xf numFmtId="2" fontId="7" fillId="0" borderId="20" xfId="1" applyNumberFormat="1" applyFont="1" applyBorder="1" applyAlignment="1">
      <alignment horizontal="center"/>
    </xf>
    <xf numFmtId="2" fontId="7" fillId="0" borderId="21" xfId="1" applyNumberFormat="1" applyFont="1" applyBorder="1" applyAlignment="1">
      <alignment horizontal="center"/>
    </xf>
    <xf numFmtId="2" fontId="7" fillId="0" borderId="22" xfId="1" applyNumberFormat="1" applyFont="1" applyBorder="1" applyAlignment="1">
      <alignment horizontal="center"/>
    </xf>
    <xf numFmtId="2" fontId="7" fillId="0" borderId="15" xfId="1" applyNumberFormat="1" applyFont="1" applyBorder="1" applyAlignment="1">
      <alignment horizontal="center" wrapText="1"/>
    </xf>
    <xf numFmtId="2" fontId="7" fillId="0" borderId="19" xfId="1" applyNumberFormat="1" applyFont="1" applyBorder="1" applyAlignment="1">
      <alignment horizontal="center" vertical="center"/>
    </xf>
    <xf numFmtId="2" fontId="7" fillId="0" borderId="19" xfId="1" applyNumberFormat="1" applyFont="1" applyBorder="1" applyAlignment="1">
      <alignment horizontal="center"/>
    </xf>
    <xf numFmtId="2" fontId="7" fillId="0" borderId="15" xfId="1" applyNumberFormat="1" applyFont="1" applyBorder="1" applyAlignment="1">
      <alignment horizontal="center" vertical="center" wrapText="1"/>
    </xf>
    <xf numFmtId="0" fontId="4" fillId="2" borderId="15" xfId="0" applyFont="1" applyFill="1" applyBorder="1" applyAlignment="1" applyProtection="1">
      <alignment horizontal="left"/>
      <protection locked="0"/>
    </xf>
    <xf numFmtId="0" fontId="4" fillId="2" borderId="15" xfId="0" applyFont="1" applyFill="1" applyBorder="1" applyAlignment="1" applyProtection="1">
      <alignment horizontal="left" vertical="top"/>
      <protection locked="0"/>
    </xf>
    <xf numFmtId="0" fontId="24" fillId="3" borderId="11" xfId="0" applyFont="1" applyFill="1" applyBorder="1" applyProtection="1">
      <protection locked="0"/>
    </xf>
    <xf numFmtId="1" fontId="24" fillId="3" borderId="11" xfId="0" applyNumberFormat="1" applyFont="1" applyFill="1" applyBorder="1" applyAlignment="1" applyProtection="1">
      <alignment horizontal="left" vertical="center"/>
      <protection locked="0"/>
    </xf>
    <xf numFmtId="0" fontId="24" fillId="4" borderId="11" xfId="0" applyFont="1" applyFill="1" applyBorder="1" applyProtection="1">
      <protection locked="0"/>
    </xf>
    <xf numFmtId="1" fontId="24" fillId="4" borderId="11" xfId="0" applyNumberFormat="1" applyFont="1" applyFill="1" applyBorder="1" applyAlignment="1" applyProtection="1">
      <alignment horizontal="left" vertical="center"/>
      <protection locked="0"/>
    </xf>
    <xf numFmtId="0" fontId="24" fillId="4" borderId="11" xfId="0" applyFont="1" applyFill="1" applyBorder="1" applyAlignment="1" applyProtection="1">
      <alignment vertical="center"/>
      <protection locked="0"/>
    </xf>
    <xf numFmtId="0" fontId="24" fillId="5" borderId="11" xfId="0" applyFont="1" applyFill="1" applyBorder="1" applyProtection="1">
      <protection locked="0"/>
    </xf>
    <xf numFmtId="1" fontId="24" fillId="5" borderId="11" xfId="0" applyNumberFormat="1" applyFont="1" applyFill="1" applyBorder="1" applyAlignment="1" applyProtection="1">
      <alignment horizontal="left" vertical="center"/>
      <protection locked="0"/>
    </xf>
    <xf numFmtId="1" fontId="24" fillId="3" borderId="12" xfId="0" applyNumberFormat="1" applyFont="1" applyFill="1" applyBorder="1" applyAlignment="1" applyProtection="1">
      <alignment horizontal="left" vertical="center"/>
      <protection locked="0"/>
    </xf>
    <xf numFmtId="0" fontId="24" fillId="3" borderId="12" xfId="0" applyFont="1" applyFill="1" applyBorder="1" applyProtection="1">
      <protection locked="0"/>
    </xf>
    <xf numFmtId="1" fontId="24" fillId="3" borderId="6" xfId="0" applyNumberFormat="1" applyFont="1" applyFill="1" applyBorder="1" applyAlignment="1" applyProtection="1">
      <alignment horizontal="left" vertical="center"/>
      <protection locked="0"/>
    </xf>
    <xf numFmtId="0" fontId="24" fillId="4" borderId="12" xfId="0" applyFont="1" applyFill="1" applyBorder="1" applyProtection="1">
      <protection locked="0"/>
    </xf>
    <xf numFmtId="0" fontId="24" fillId="4" borderId="12" xfId="0" applyFont="1" applyFill="1" applyBorder="1" applyAlignment="1" applyProtection="1">
      <alignment vertical="center"/>
      <protection locked="0"/>
    </xf>
    <xf numFmtId="1" fontId="24" fillId="5" borderId="12" xfId="0" applyNumberFormat="1" applyFont="1" applyFill="1" applyBorder="1" applyAlignment="1" applyProtection="1">
      <alignment horizontal="left" vertical="center"/>
      <protection locked="0"/>
    </xf>
    <xf numFmtId="0" fontId="24" fillId="5" borderId="12" xfId="0" applyFont="1" applyFill="1" applyBorder="1" applyProtection="1">
      <protection locked="0"/>
    </xf>
    <xf numFmtId="1" fontId="24" fillId="5" borderId="5" xfId="0" applyNumberFormat="1" applyFont="1" applyFill="1" applyBorder="1" applyAlignment="1" applyProtection="1">
      <alignment horizontal="left" vertical="center"/>
      <protection locked="0"/>
    </xf>
    <xf numFmtId="1" fontId="24" fillId="5" borderId="14" xfId="0" applyNumberFormat="1" applyFont="1" applyFill="1" applyBorder="1" applyAlignment="1" applyProtection="1">
      <alignment horizontal="left" vertical="center"/>
      <protection locked="0"/>
    </xf>
    <xf numFmtId="1" fontId="24" fillId="5" borderId="15" xfId="0" applyNumberFormat="1" applyFont="1" applyFill="1" applyBorder="1" applyAlignment="1" applyProtection="1">
      <alignment horizontal="left" vertical="center"/>
      <protection locked="0"/>
    </xf>
    <xf numFmtId="1" fontId="24" fillId="5" borderId="17" xfId="0" applyNumberFormat="1" applyFont="1" applyFill="1" applyBorder="1" applyAlignment="1" applyProtection="1">
      <alignment horizontal="left" vertical="center"/>
      <protection locked="0"/>
    </xf>
    <xf numFmtId="1" fontId="24" fillId="3" borderId="13" xfId="0" applyNumberFormat="1" applyFont="1" applyFill="1" applyBorder="1" applyAlignment="1" applyProtection="1">
      <alignment horizontal="left" vertical="center"/>
      <protection locked="0"/>
    </xf>
    <xf numFmtId="0" fontId="24" fillId="4" borderId="14" xfId="0" applyFont="1" applyFill="1" applyBorder="1" applyProtection="1">
      <protection locked="0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542925</xdr:colOff>
      <xdr:row>0</xdr:row>
      <xdr:rowOff>19050</xdr:rowOff>
    </xdr:from>
    <xdr:to>
      <xdr:col>5</xdr:col>
      <xdr:colOff>152400</xdr:colOff>
      <xdr:row>3</xdr:row>
      <xdr:rowOff>9524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E1982C-C90D-4466-AED3-512923CC26D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4287" t="29474" r="14100" b="25062"/>
        <a:stretch/>
      </xdr:blipFill>
      <xdr:spPr bwMode="auto">
        <a:xfrm>
          <a:off x="4648200" y="19050"/>
          <a:ext cx="1847850" cy="56197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3019425</xdr:colOff>
      <xdr:row>4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4287" t="29474" r="14100" b="25062"/>
        <a:stretch/>
      </xdr:blipFill>
      <xdr:spPr bwMode="auto">
        <a:xfrm>
          <a:off x="266700" y="0"/>
          <a:ext cx="3019425" cy="895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3019425</xdr:colOff>
      <xdr:row>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4287" t="29474" r="14100" b="25062"/>
        <a:stretch/>
      </xdr:blipFill>
      <xdr:spPr bwMode="auto">
        <a:xfrm>
          <a:off x="352425" y="0"/>
          <a:ext cx="3019425" cy="895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3019425</xdr:colOff>
      <xdr:row>5</xdr:row>
      <xdr:rowOff>110938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4287" t="29474" r="14100" b="25062"/>
        <a:stretch/>
      </xdr:blipFill>
      <xdr:spPr bwMode="auto">
        <a:xfrm>
          <a:off x="347382" y="0"/>
          <a:ext cx="3019425" cy="895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3019425</xdr:colOff>
      <xdr:row>4</xdr:row>
      <xdr:rowOff>56030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4287" t="29474" r="14100" b="25062"/>
        <a:stretch/>
      </xdr:blipFill>
      <xdr:spPr bwMode="auto">
        <a:xfrm>
          <a:off x="347382" y="0"/>
          <a:ext cx="3019425" cy="68355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3019425</xdr:colOff>
      <xdr:row>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4287" t="29474" r="14100" b="25062"/>
        <a:stretch/>
      </xdr:blipFill>
      <xdr:spPr bwMode="auto">
        <a:xfrm>
          <a:off x="352425" y="0"/>
          <a:ext cx="3019425" cy="895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3019425</xdr:colOff>
      <xdr:row>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4287" t="29474" r="14100" b="25062"/>
        <a:stretch/>
      </xdr:blipFill>
      <xdr:spPr bwMode="auto">
        <a:xfrm>
          <a:off x="352425" y="0"/>
          <a:ext cx="3019425" cy="895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3019425</xdr:colOff>
      <xdr:row>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4287" t="29474" r="14100" b="25062"/>
        <a:stretch/>
      </xdr:blipFill>
      <xdr:spPr bwMode="auto">
        <a:xfrm>
          <a:off x="361950" y="0"/>
          <a:ext cx="3019425" cy="895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480391</xdr:colOff>
      <xdr:row>3</xdr:row>
      <xdr:rowOff>91108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4287" t="29474" r="14100" b="25062"/>
        <a:stretch/>
      </xdr:blipFill>
      <xdr:spPr bwMode="auto">
        <a:xfrm>
          <a:off x="1" y="0"/>
          <a:ext cx="1775790" cy="43400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ECANICA%202025\MOVILDELNOR\DOCUMENTOS%20MOVIDELNOR%2001\ANEXO%201-Plan%20de%20Mantenimiento%202025.xlsx" TargetMode="External"/><Relationship Id="rId1" Type="http://schemas.openxmlformats.org/officeDocument/2006/relationships/externalLinkPath" Target="/MECANICA%202025/MOVILDELNOR/DOCUMENTOS%20MOVIDELNOR%2001/ANEXO%201-Plan%20de%20Mantenimient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MX 2,5 4X2"/>
      <sheetName val="DMAX 4X2"/>
      <sheetName val="24"/>
      <sheetName val="SAIL"/>
      <sheetName val="WINGLE"/>
      <sheetName val="DMAX 4X4"/>
      <sheetName val="MAZDA"/>
      <sheetName val="PLAN MANTENIMIENTO"/>
    </sheetNames>
    <sheetDataSet>
      <sheetData sheetId="0">
        <row r="18">
          <cell r="U18"/>
        </row>
        <row r="23">
          <cell r="U23"/>
        </row>
        <row r="25">
          <cell r="U25"/>
        </row>
        <row r="28">
          <cell r="U28"/>
        </row>
      </sheetData>
      <sheetData sheetId="1">
        <row r="18">
          <cell r="U18">
            <v>154.54072346192353</v>
          </cell>
        </row>
        <row r="24">
          <cell r="U24">
            <v>780</v>
          </cell>
        </row>
        <row r="26">
          <cell r="U26">
            <v>280</v>
          </cell>
        </row>
        <row r="28">
          <cell r="U28">
            <v>60</v>
          </cell>
        </row>
      </sheetData>
      <sheetData sheetId="2">
        <row r="16">
          <cell r="V16">
            <v>25.36052897836694</v>
          </cell>
        </row>
        <row r="22">
          <cell r="V22">
            <v>134</v>
          </cell>
        </row>
        <row r="24">
          <cell r="V24">
            <v>12</v>
          </cell>
        </row>
        <row r="26">
          <cell r="V26">
            <v>12</v>
          </cell>
        </row>
      </sheetData>
      <sheetData sheetId="3">
        <row r="15">
          <cell r="U15">
            <v>120.46251264724296</v>
          </cell>
        </row>
        <row r="20">
          <cell r="U20">
            <v>1040</v>
          </cell>
        </row>
        <row r="22">
          <cell r="U22">
            <v>488</v>
          </cell>
        </row>
        <row r="24">
          <cell r="U24">
            <v>96</v>
          </cell>
        </row>
      </sheetData>
      <sheetData sheetId="4">
        <row r="18">
          <cell r="T18">
            <v>52.834435371597792</v>
          </cell>
        </row>
        <row r="29">
          <cell r="T29">
            <v>298</v>
          </cell>
        </row>
        <row r="31">
          <cell r="T31">
            <v>88</v>
          </cell>
        </row>
        <row r="33">
          <cell r="T33">
            <v>24</v>
          </cell>
        </row>
      </sheetData>
      <sheetData sheetId="5">
        <row r="15">
          <cell r="T15">
            <v>454.90448854945697</v>
          </cell>
        </row>
        <row r="26">
          <cell r="T26">
            <v>2184</v>
          </cell>
        </row>
        <row r="28">
          <cell r="T28">
            <v>784</v>
          </cell>
        </row>
        <row r="30">
          <cell r="T30">
            <v>168</v>
          </cell>
        </row>
      </sheetData>
      <sheetData sheetId="6">
        <row r="17">
          <cell r="U17">
            <v>92.724434077154129</v>
          </cell>
        </row>
        <row r="22">
          <cell r="U22">
            <v>450</v>
          </cell>
        </row>
        <row r="24">
          <cell r="U24">
            <v>132</v>
          </cell>
        </row>
        <row r="26">
          <cell r="U26">
            <v>36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utoserviciospalacios@hot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27D0B-DECE-4580-87E7-852659B605BF}">
  <dimension ref="A4:JD48"/>
  <sheetViews>
    <sheetView tabSelected="1" topLeftCell="A22" workbookViewId="0">
      <selection activeCell="L45" sqref="L45"/>
    </sheetView>
  </sheetViews>
  <sheetFormatPr baseColWidth="10" defaultRowHeight="15" x14ac:dyDescent="0.25"/>
  <cols>
    <col min="2" max="2" width="50.140625" customWidth="1"/>
    <col min="4" max="4" width="10.42578125" bestFit="1" customWidth="1"/>
    <col min="5" max="5" width="11.7109375" bestFit="1" customWidth="1"/>
    <col min="6" max="6" width="12.28515625" customWidth="1"/>
    <col min="7" max="7" width="10.140625" customWidth="1"/>
    <col min="8" max="8" width="13" bestFit="1" customWidth="1"/>
    <col min="9" max="9" width="9.28515625" bestFit="1" customWidth="1"/>
    <col min="10" max="10" width="5" bestFit="1" customWidth="1"/>
    <col min="11" max="11" width="10.5703125" bestFit="1" customWidth="1"/>
    <col min="12" max="12" width="13" bestFit="1" customWidth="1"/>
    <col min="18" max="18" width="13" bestFit="1" customWidth="1"/>
  </cols>
  <sheetData>
    <row r="4" spans="1:264" s="89" customFormat="1" x14ac:dyDescent="0.2">
      <c r="A4" s="166" t="s">
        <v>247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87"/>
      <c r="N4" s="87"/>
      <c r="O4" s="87"/>
      <c r="P4" s="87"/>
      <c r="Q4" s="87"/>
      <c r="R4" s="87"/>
      <c r="S4" s="87"/>
      <c r="T4" s="87"/>
      <c r="U4" s="87"/>
      <c r="V4" s="87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  <c r="IU4" s="88"/>
      <c r="IV4" s="88"/>
      <c r="IW4" s="88"/>
      <c r="IX4" s="88"/>
      <c r="IY4" s="88"/>
      <c r="IZ4" s="88"/>
      <c r="JA4" s="88"/>
      <c r="JB4" s="88"/>
      <c r="JC4" s="88"/>
      <c r="JD4" s="88"/>
    </row>
    <row r="5" spans="1:264" s="89" customFormat="1" x14ac:dyDescent="0.2">
      <c r="A5" s="167" t="s">
        <v>248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90"/>
      <c r="N5" s="90"/>
      <c r="O5" s="90"/>
      <c r="P5" s="90"/>
      <c r="Q5" s="87"/>
      <c r="R5" s="90"/>
      <c r="S5" s="90"/>
      <c r="T5" s="87"/>
      <c r="U5" s="90"/>
      <c r="V5" s="90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  <c r="IL5" s="88"/>
      <c r="IM5" s="88"/>
      <c r="IN5" s="88"/>
      <c r="IO5" s="88"/>
      <c r="IP5" s="88"/>
      <c r="IQ5" s="88"/>
      <c r="IR5" s="88"/>
      <c r="IS5" s="88"/>
      <c r="IT5" s="88"/>
      <c r="IU5" s="88"/>
      <c r="IV5" s="88"/>
      <c r="IW5" s="88"/>
      <c r="IX5" s="88"/>
      <c r="IY5" s="88"/>
      <c r="IZ5" s="88"/>
      <c r="JA5" s="88"/>
      <c r="JB5" s="88"/>
      <c r="JC5" s="88"/>
      <c r="JD5" s="88"/>
    </row>
    <row r="6" spans="1:264" s="89" customFormat="1" x14ac:dyDescent="0.2">
      <c r="A6" s="166" t="s">
        <v>249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87"/>
      <c r="N6" s="87"/>
      <c r="O6" s="87"/>
      <c r="P6" s="87"/>
      <c r="Q6" s="87"/>
      <c r="R6" s="87"/>
      <c r="S6" s="87"/>
      <c r="T6" s="87"/>
      <c r="U6" s="87"/>
      <c r="V6" s="87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88"/>
      <c r="IA6" s="88"/>
      <c r="IB6" s="88"/>
      <c r="IC6" s="88"/>
      <c r="ID6" s="88"/>
      <c r="IE6" s="88"/>
      <c r="IF6" s="88"/>
      <c r="IG6" s="88"/>
      <c r="IH6" s="88"/>
      <c r="II6" s="88"/>
      <c r="IJ6" s="88"/>
      <c r="IK6" s="88"/>
      <c r="IL6" s="88"/>
      <c r="IM6" s="88"/>
      <c r="IN6" s="88"/>
      <c r="IO6" s="88"/>
      <c r="IP6" s="88"/>
      <c r="IQ6" s="88"/>
      <c r="IR6" s="88"/>
      <c r="IS6" s="88"/>
      <c r="IT6" s="88"/>
      <c r="IU6" s="88"/>
      <c r="IV6" s="88"/>
      <c r="IW6" s="88"/>
      <c r="IX6" s="88"/>
      <c r="IY6" s="88"/>
      <c r="IZ6" s="88"/>
      <c r="JA6" s="88"/>
      <c r="JB6" s="88"/>
      <c r="JC6" s="88"/>
      <c r="JD6" s="88"/>
    </row>
    <row r="7" spans="1:264" s="89" customFormat="1" x14ac:dyDescent="0.2">
      <c r="A7" s="166" t="s">
        <v>250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87"/>
      <c r="N7" s="87"/>
      <c r="O7" s="87"/>
      <c r="P7" s="87"/>
      <c r="Q7" s="87"/>
      <c r="R7" s="87"/>
      <c r="S7" s="87"/>
      <c r="T7" s="87"/>
      <c r="U7" s="87"/>
      <c r="V7" s="87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88"/>
      <c r="IA7" s="88"/>
      <c r="IB7" s="88"/>
      <c r="IC7" s="88"/>
      <c r="ID7" s="88"/>
      <c r="IE7" s="88"/>
      <c r="IF7" s="88"/>
      <c r="IG7" s="88"/>
      <c r="IH7" s="88"/>
      <c r="II7" s="88"/>
      <c r="IJ7" s="88"/>
      <c r="IK7" s="88"/>
      <c r="IL7" s="88"/>
      <c r="IM7" s="88"/>
      <c r="IN7" s="88"/>
      <c r="IO7" s="88"/>
      <c r="IP7" s="88"/>
      <c r="IQ7" s="88"/>
      <c r="IR7" s="88"/>
      <c r="IS7" s="88"/>
      <c r="IT7" s="88"/>
      <c r="IU7" s="88"/>
      <c r="IV7" s="88"/>
      <c r="IW7" s="88"/>
      <c r="IX7" s="88"/>
      <c r="IY7" s="88"/>
      <c r="IZ7" s="88"/>
      <c r="JA7" s="88"/>
      <c r="JB7" s="88"/>
      <c r="JC7" s="88"/>
      <c r="JD7" s="88"/>
    </row>
    <row r="8" spans="1:264" s="89" customFormat="1" x14ac:dyDescent="0.2">
      <c r="A8" s="168" t="s">
        <v>251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91"/>
      <c r="N8" s="91"/>
      <c r="O8" s="91"/>
      <c r="P8" s="91"/>
      <c r="Q8" s="87"/>
      <c r="R8" s="91"/>
      <c r="S8" s="91"/>
      <c r="T8" s="87"/>
      <c r="U8" s="91"/>
      <c r="V8" s="91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  <c r="IL8" s="88"/>
      <c r="IM8" s="88"/>
      <c r="IN8" s="88"/>
      <c r="IO8" s="88"/>
      <c r="IP8" s="88"/>
      <c r="IQ8" s="88"/>
      <c r="IR8" s="88"/>
      <c r="IS8" s="88"/>
      <c r="IT8" s="88"/>
      <c r="IU8" s="88"/>
      <c r="IV8" s="88"/>
      <c r="IW8" s="88"/>
      <c r="IX8" s="88"/>
      <c r="IY8" s="88"/>
      <c r="IZ8" s="88"/>
      <c r="JA8" s="88"/>
      <c r="JB8" s="88"/>
      <c r="JC8" s="88"/>
      <c r="JD8" s="88"/>
    </row>
    <row r="9" spans="1:264" s="89" customFormat="1" x14ac:dyDescent="0.2">
      <c r="A9" s="166" t="s">
        <v>252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87"/>
      <c r="N9" s="87"/>
      <c r="O9" s="87"/>
      <c r="P9" s="87"/>
      <c r="Q9" s="87"/>
      <c r="R9" s="87"/>
      <c r="S9" s="87"/>
      <c r="T9" s="87"/>
      <c r="U9" s="87"/>
      <c r="V9" s="87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88"/>
      <c r="FI9" s="88"/>
      <c r="FJ9" s="88"/>
      <c r="FK9" s="88"/>
      <c r="FL9" s="88"/>
      <c r="FM9" s="88"/>
      <c r="FN9" s="88"/>
      <c r="FO9" s="88"/>
      <c r="FP9" s="88"/>
      <c r="FQ9" s="88"/>
      <c r="FR9" s="88"/>
      <c r="FS9" s="88"/>
      <c r="FT9" s="88"/>
      <c r="FU9" s="88"/>
      <c r="FV9" s="88"/>
      <c r="FW9" s="88"/>
      <c r="FX9" s="88"/>
      <c r="FY9" s="88"/>
      <c r="FZ9" s="88"/>
      <c r="GA9" s="88"/>
      <c r="GB9" s="88"/>
      <c r="GC9" s="88"/>
      <c r="GD9" s="88"/>
      <c r="GE9" s="88"/>
      <c r="GF9" s="88"/>
      <c r="GG9" s="88"/>
      <c r="GH9" s="88"/>
      <c r="GI9" s="88"/>
      <c r="GJ9" s="88"/>
      <c r="GK9" s="88"/>
      <c r="GL9" s="88"/>
      <c r="GM9" s="88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8"/>
      <c r="HG9" s="88"/>
      <c r="HH9" s="88"/>
      <c r="HI9" s="88"/>
      <c r="HJ9" s="88"/>
      <c r="HK9" s="88"/>
      <c r="HL9" s="88"/>
      <c r="HM9" s="88"/>
      <c r="HN9" s="88"/>
      <c r="HO9" s="88"/>
      <c r="HP9" s="88"/>
      <c r="HQ9" s="88"/>
      <c r="HR9" s="88"/>
      <c r="HS9" s="88"/>
      <c r="HT9" s="88"/>
      <c r="HU9" s="88"/>
      <c r="HV9" s="88"/>
      <c r="HW9" s="88"/>
      <c r="HX9" s="88"/>
      <c r="HY9" s="88"/>
      <c r="HZ9" s="88"/>
      <c r="IA9" s="88"/>
      <c r="IB9" s="88"/>
      <c r="IC9" s="88"/>
      <c r="ID9" s="88"/>
      <c r="IE9" s="88"/>
      <c r="IF9" s="88"/>
      <c r="IG9" s="88"/>
      <c r="IH9" s="88"/>
      <c r="II9" s="88"/>
      <c r="IJ9" s="88"/>
      <c r="IK9" s="88"/>
      <c r="IL9" s="88"/>
      <c r="IM9" s="88"/>
      <c r="IN9" s="88"/>
      <c r="IO9" s="88"/>
      <c r="IP9" s="88"/>
      <c r="IQ9" s="88"/>
      <c r="IR9" s="88"/>
      <c r="IS9" s="88"/>
      <c r="IT9" s="88"/>
      <c r="IU9" s="88"/>
      <c r="IV9" s="88"/>
      <c r="IW9" s="88"/>
      <c r="IX9" s="88"/>
      <c r="IY9" s="88"/>
      <c r="IZ9" s="88"/>
      <c r="JA9" s="88"/>
      <c r="JB9" s="88"/>
      <c r="JC9" s="88"/>
      <c r="JD9" s="88"/>
    </row>
    <row r="10" spans="1:264" s="78" customFormat="1" ht="14.25" x14ac:dyDescent="0.2">
      <c r="A10" s="169" t="s">
        <v>253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</row>
    <row r="11" spans="1:264" s="78" customFormat="1" ht="14.25" x14ac:dyDescent="0.2"/>
    <row r="12" spans="1:264" x14ac:dyDescent="0.25">
      <c r="A12" s="105" t="s">
        <v>246</v>
      </c>
    </row>
    <row r="13" spans="1:264" x14ac:dyDescent="0.25">
      <c r="A13" s="101"/>
      <c r="B13" s="101"/>
      <c r="C13" s="170" t="s">
        <v>258</v>
      </c>
      <c r="D13" s="170"/>
      <c r="E13" s="170"/>
      <c r="F13" s="170" t="s">
        <v>260</v>
      </c>
      <c r="G13" s="170"/>
      <c r="H13" s="170"/>
      <c r="I13" s="170" t="s">
        <v>259</v>
      </c>
      <c r="J13" s="170"/>
      <c r="K13" s="170"/>
      <c r="L13" s="171" t="s">
        <v>1</v>
      </c>
      <c r="R13" s="98"/>
    </row>
    <row r="14" spans="1:264" ht="22.5" x14ac:dyDescent="0.25">
      <c r="A14" s="103" t="s">
        <v>245</v>
      </c>
      <c r="B14" s="103" t="s">
        <v>244</v>
      </c>
      <c r="C14" s="104" t="s">
        <v>268</v>
      </c>
      <c r="D14" s="104" t="s">
        <v>0</v>
      </c>
      <c r="E14" s="104" t="s">
        <v>267</v>
      </c>
      <c r="F14" s="104" t="s">
        <v>268</v>
      </c>
      <c r="G14" s="104" t="s">
        <v>0</v>
      </c>
      <c r="H14" s="104" t="s">
        <v>267</v>
      </c>
      <c r="I14" s="104" t="s">
        <v>268</v>
      </c>
      <c r="J14" s="104" t="s">
        <v>0</v>
      </c>
      <c r="K14" s="104" t="s">
        <v>267</v>
      </c>
      <c r="L14" s="172"/>
    </row>
    <row r="15" spans="1:264" x14ac:dyDescent="0.25">
      <c r="A15" s="81">
        <v>1</v>
      </c>
      <c r="B15" s="99" t="s">
        <v>239</v>
      </c>
      <c r="C15" s="100">
        <f>SUM('DAMX 2,5 4X2'!F63:Q63)</f>
        <v>916.94999999999982</v>
      </c>
      <c r="D15" s="81">
        <v>1</v>
      </c>
      <c r="E15" s="100">
        <f t="shared" ref="E15:E21" si="0">+C15*D15</f>
        <v>916.94999999999982</v>
      </c>
      <c r="F15" s="100">
        <f>SUM('DAMX 2,5 4X2'!F62:Q62)</f>
        <v>610.1</v>
      </c>
      <c r="G15" s="81">
        <v>1</v>
      </c>
      <c r="H15" s="100">
        <f>+F15*G15</f>
        <v>610.1</v>
      </c>
      <c r="I15" s="100">
        <f>SUM('DAMX 2,5 4X2'!F64:Q64)</f>
        <v>1291.9999999999998</v>
      </c>
      <c r="J15" s="81">
        <v>1</v>
      </c>
      <c r="K15" s="100">
        <f>+I15*J15</f>
        <v>1291.9999999999998</v>
      </c>
      <c r="L15" s="100">
        <f>+E15+H15+K15</f>
        <v>2819.0499999999993</v>
      </c>
      <c r="R15" s="98"/>
    </row>
    <row r="16" spans="1:264" x14ac:dyDescent="0.25">
      <c r="A16" s="81">
        <v>2</v>
      </c>
      <c r="B16" s="99" t="s">
        <v>238</v>
      </c>
      <c r="C16" s="100">
        <f>SUM('DMAX 4X2'!F63:Q63)</f>
        <v>892.19999999999982</v>
      </c>
      <c r="D16" s="81">
        <v>5</v>
      </c>
      <c r="E16" s="100">
        <f t="shared" si="0"/>
        <v>4460.9999999999991</v>
      </c>
      <c r="F16" s="100">
        <f>SUM('DMAX 4X2'!F62:Q62)</f>
        <v>610.1</v>
      </c>
      <c r="G16" s="81">
        <v>5</v>
      </c>
      <c r="H16" s="100">
        <f t="shared" ref="H16:H21" si="1">+F16*G16</f>
        <v>3050.5</v>
      </c>
      <c r="I16" s="100">
        <f>SUM('DMAX 4X2'!F64:Q64)</f>
        <v>1271.5999999999999</v>
      </c>
      <c r="J16" s="81">
        <v>5</v>
      </c>
      <c r="K16" s="100">
        <f t="shared" ref="K16:K21" si="2">+I16*J16</f>
        <v>6358</v>
      </c>
      <c r="L16" s="100">
        <f t="shared" ref="L16:L21" si="3">+E16+H16+K16</f>
        <v>13869.5</v>
      </c>
    </row>
    <row r="17" spans="1:12" x14ac:dyDescent="0.25">
      <c r="A17" s="81">
        <v>3</v>
      </c>
      <c r="B17" s="99" t="s">
        <v>237</v>
      </c>
      <c r="C17" s="100">
        <f>SUM('24'!F67:Q67)</f>
        <v>907.40000000000009</v>
      </c>
      <c r="D17" s="81">
        <v>1</v>
      </c>
      <c r="E17" s="100">
        <f t="shared" si="0"/>
        <v>907.40000000000009</v>
      </c>
      <c r="F17" s="100">
        <f>SUM('24'!F66:Q66)</f>
        <v>531.29999999999995</v>
      </c>
      <c r="G17" s="81">
        <v>1</v>
      </c>
      <c r="H17" s="100">
        <f t="shared" si="1"/>
        <v>531.29999999999995</v>
      </c>
      <c r="I17" s="100">
        <f>SUM('24'!F68:Q68)</f>
        <v>1446.3599999999997</v>
      </c>
      <c r="J17" s="81">
        <v>1</v>
      </c>
      <c r="K17" s="100">
        <f t="shared" si="2"/>
        <v>1446.3599999999997</v>
      </c>
      <c r="L17" s="100">
        <f t="shared" si="3"/>
        <v>2885.0599999999995</v>
      </c>
    </row>
    <row r="18" spans="1:12" x14ac:dyDescent="0.25">
      <c r="A18" s="81">
        <v>4</v>
      </c>
      <c r="B18" s="99" t="s">
        <v>236</v>
      </c>
      <c r="C18" s="100">
        <f>SUM(SAIL!F74:Q74)</f>
        <v>887.75</v>
      </c>
      <c r="D18" s="81">
        <v>8</v>
      </c>
      <c r="E18" s="100">
        <f t="shared" si="0"/>
        <v>7102</v>
      </c>
      <c r="F18" s="100">
        <f>SUM(SAIL!F73:Q73)</f>
        <v>327.3</v>
      </c>
      <c r="G18" s="81">
        <v>8</v>
      </c>
      <c r="H18" s="100">
        <f t="shared" si="1"/>
        <v>2618.4</v>
      </c>
      <c r="I18" s="100">
        <f>SUM(SAIL!F75:Q75)</f>
        <v>2233.9999999999995</v>
      </c>
      <c r="J18" s="81">
        <v>8</v>
      </c>
      <c r="K18" s="100">
        <f t="shared" si="2"/>
        <v>17871.999999999996</v>
      </c>
      <c r="L18" s="100">
        <f t="shared" si="3"/>
        <v>27592.399999999994</v>
      </c>
    </row>
    <row r="19" spans="1:12" x14ac:dyDescent="0.25">
      <c r="A19" s="81">
        <v>5</v>
      </c>
      <c r="B19" s="99" t="s">
        <v>235</v>
      </c>
      <c r="C19" s="100">
        <f>SUM(WINGLE!F61:Q61)</f>
        <v>875.19999999999982</v>
      </c>
      <c r="D19" s="81">
        <v>2</v>
      </c>
      <c r="E19" s="100">
        <f t="shared" si="0"/>
        <v>1750.3999999999996</v>
      </c>
      <c r="F19" s="100">
        <f>SUM(WINGLE!F60:Q60)</f>
        <v>479.89999999999992</v>
      </c>
      <c r="G19" s="81">
        <v>2</v>
      </c>
      <c r="H19" s="100">
        <f t="shared" si="1"/>
        <v>959.79999999999984</v>
      </c>
      <c r="I19" s="100">
        <f>SUM(WINGLE!F62:Q62)</f>
        <v>1178.9499999999998</v>
      </c>
      <c r="J19" s="81">
        <v>2</v>
      </c>
      <c r="K19" s="100">
        <f t="shared" si="2"/>
        <v>2357.8999999999996</v>
      </c>
      <c r="L19" s="100">
        <f t="shared" si="3"/>
        <v>5068.0999999999985</v>
      </c>
    </row>
    <row r="20" spans="1:12" x14ac:dyDescent="0.25">
      <c r="A20" s="81">
        <v>6</v>
      </c>
      <c r="B20" s="99" t="s">
        <v>234</v>
      </c>
      <c r="C20" s="100">
        <f>SUM('DMAX 4X4'!F66:Q66)</f>
        <v>910.19999999999982</v>
      </c>
      <c r="D20" s="81">
        <v>14</v>
      </c>
      <c r="E20" s="100">
        <f t="shared" si="0"/>
        <v>12742.799999999997</v>
      </c>
      <c r="F20" s="100">
        <f>SUM('DMAX 4X4'!F65:Q65)</f>
        <v>646.4</v>
      </c>
      <c r="G20" s="81">
        <v>14</v>
      </c>
      <c r="H20" s="100">
        <f t="shared" si="1"/>
        <v>9049.6</v>
      </c>
      <c r="I20" s="100">
        <f>SUM('DMAX 4X4'!F67:Q67)</f>
        <v>1301.3499999999997</v>
      </c>
      <c r="J20" s="81">
        <v>14</v>
      </c>
      <c r="K20" s="100">
        <f t="shared" si="2"/>
        <v>18218.899999999994</v>
      </c>
      <c r="L20" s="100">
        <f t="shared" si="3"/>
        <v>40011.299999999988</v>
      </c>
    </row>
    <row r="21" spans="1:12" x14ac:dyDescent="0.25">
      <c r="A21" s="81">
        <v>7</v>
      </c>
      <c r="B21" s="99" t="s">
        <v>233</v>
      </c>
      <c r="C21" s="100">
        <f>SUM(MAZDA!F61:Q61)</f>
        <v>885.69999999999982</v>
      </c>
      <c r="D21" s="81">
        <v>3</v>
      </c>
      <c r="E21" s="100">
        <f t="shared" si="0"/>
        <v>2657.0999999999995</v>
      </c>
      <c r="F21" s="100">
        <f>SUM(MAZDA!F60:Q60)</f>
        <v>578.6</v>
      </c>
      <c r="G21" s="81">
        <v>3</v>
      </c>
      <c r="H21" s="100">
        <f t="shared" si="1"/>
        <v>1735.8000000000002</v>
      </c>
      <c r="I21" s="100">
        <f>SUM(MAZDA!F62:Q62)</f>
        <v>1283.2</v>
      </c>
      <c r="J21" s="81">
        <v>3</v>
      </c>
      <c r="K21" s="100">
        <f t="shared" si="2"/>
        <v>3849.6000000000004</v>
      </c>
      <c r="L21" s="100">
        <f t="shared" si="3"/>
        <v>8242.5</v>
      </c>
    </row>
    <row r="22" spans="1:12" s="105" customFormat="1" x14ac:dyDescent="0.25">
      <c r="C22" s="106"/>
      <c r="D22" s="108" t="s">
        <v>1</v>
      </c>
      <c r="E22" s="107">
        <f>SUM(E15:E21)</f>
        <v>30537.649999999994</v>
      </c>
      <c r="F22" s="107"/>
      <c r="G22" s="107"/>
      <c r="H22" s="107">
        <f>SUM(H15:H21)</f>
        <v>18555.5</v>
      </c>
      <c r="I22" s="107"/>
      <c r="J22" s="108"/>
      <c r="K22" s="107">
        <f>SUM(K15:K21)</f>
        <v>51394.759999999987</v>
      </c>
      <c r="L22" s="109">
        <f>+E22+H22+K22</f>
        <v>100487.90999999997</v>
      </c>
    </row>
    <row r="23" spans="1:12" x14ac:dyDescent="0.25">
      <c r="A23" s="105" t="s">
        <v>231</v>
      </c>
      <c r="L23" s="35"/>
    </row>
    <row r="24" spans="1:12" ht="24.75" x14ac:dyDescent="0.25">
      <c r="A24" s="118" t="s">
        <v>245</v>
      </c>
      <c r="B24" s="102" t="s">
        <v>269</v>
      </c>
      <c r="C24" s="110" t="s">
        <v>270</v>
      </c>
      <c r="D24" s="111" t="s">
        <v>0</v>
      </c>
      <c r="E24" s="112" t="s">
        <v>258</v>
      </c>
      <c r="F24" s="112" t="s">
        <v>260</v>
      </c>
      <c r="G24" s="112" t="s">
        <v>259</v>
      </c>
      <c r="H24" s="112" t="s">
        <v>1</v>
      </c>
      <c r="L24" s="98"/>
    </row>
    <row r="25" spans="1:12" x14ac:dyDescent="0.25">
      <c r="A25" s="81">
        <v>1</v>
      </c>
      <c r="B25" s="81" t="s">
        <v>230</v>
      </c>
      <c r="C25" s="81" t="s">
        <v>229</v>
      </c>
      <c r="D25" s="81">
        <v>1</v>
      </c>
      <c r="E25" s="82">
        <v>26375.1</v>
      </c>
      <c r="F25" s="82">
        <v>674.18</v>
      </c>
      <c r="G25" s="82">
        <f>30353.72-0.01</f>
        <v>30353.710000000003</v>
      </c>
      <c r="H25" s="82">
        <f>SUM(E25:G25)</f>
        <v>57402.990000000005</v>
      </c>
      <c r="K25" s="162"/>
      <c r="L25" s="162"/>
    </row>
    <row r="26" spans="1:12" x14ac:dyDescent="0.25">
      <c r="A26" s="115"/>
      <c r="B26" s="115"/>
      <c r="C26" s="115"/>
      <c r="D26" s="115"/>
      <c r="E26" s="116"/>
      <c r="F26" s="116"/>
      <c r="G26" s="116"/>
      <c r="H26" s="116"/>
      <c r="L26" s="98"/>
    </row>
    <row r="27" spans="1:12" x14ac:dyDescent="0.25">
      <c r="A27" s="117"/>
      <c r="B27" s="117"/>
      <c r="C27" s="117"/>
      <c r="D27" s="117"/>
      <c r="E27" s="114"/>
      <c r="F27" s="173" t="s">
        <v>256</v>
      </c>
      <c r="G27" s="174"/>
      <c r="H27" s="126">
        <f>+H25+L22</f>
        <v>157890.89999999997</v>
      </c>
      <c r="I27" s="105"/>
      <c r="K27" s="162"/>
    </row>
    <row r="28" spans="1:12" x14ac:dyDescent="0.25">
      <c r="A28" s="125" t="s">
        <v>271</v>
      </c>
      <c r="B28" s="117"/>
      <c r="C28" s="117"/>
      <c r="D28" s="117"/>
      <c r="E28" s="114"/>
      <c r="F28" s="114"/>
      <c r="G28" s="114"/>
      <c r="H28" s="114"/>
    </row>
    <row r="29" spans="1:12" ht="15.75" thickBot="1" x14ac:dyDescent="0.3">
      <c r="A29" s="117"/>
      <c r="B29" s="117"/>
      <c r="C29" s="117"/>
      <c r="D29" s="117"/>
      <c r="E29" s="114"/>
      <c r="F29" s="114"/>
      <c r="G29" s="114"/>
      <c r="H29" s="114"/>
    </row>
    <row r="30" spans="1:12" s="79" customFormat="1" ht="13.5" thickBot="1" x14ac:dyDescent="0.3">
      <c r="A30" s="163" t="s">
        <v>246</v>
      </c>
      <c r="B30" s="164"/>
      <c r="C30" s="164"/>
      <c r="D30" s="164"/>
      <c r="E30" s="164"/>
      <c r="F30" s="165"/>
      <c r="H30" s="80"/>
    </row>
    <row r="31" spans="1:12" s="79" customFormat="1" ht="25.5" x14ac:dyDescent="0.25">
      <c r="A31" s="103" t="s">
        <v>245</v>
      </c>
      <c r="B31" s="103" t="s">
        <v>244</v>
      </c>
      <c r="C31" s="103" t="s">
        <v>243</v>
      </c>
      <c r="D31" s="103" t="s">
        <v>242</v>
      </c>
      <c r="E31" s="123" t="s">
        <v>241</v>
      </c>
      <c r="F31" s="123" t="s">
        <v>240</v>
      </c>
      <c r="H31" s="80"/>
    </row>
    <row r="32" spans="1:12" s="79" customFormat="1" ht="25.5" x14ac:dyDescent="0.25">
      <c r="A32" s="81">
        <v>1</v>
      </c>
      <c r="B32" s="81" t="s">
        <v>239</v>
      </c>
      <c r="C32" s="81" t="s">
        <v>232</v>
      </c>
      <c r="D32" s="81">
        <v>1</v>
      </c>
      <c r="E32" s="82">
        <f>+'DAMX 2,5 4X2'!F66</f>
        <v>2819.05</v>
      </c>
      <c r="F32" s="82">
        <f t="shared" ref="F32:F38" si="4">+E32*D32</f>
        <v>2819.05</v>
      </c>
      <c r="H32" s="80"/>
    </row>
    <row r="33" spans="1:8" s="79" customFormat="1" ht="25.5" x14ac:dyDescent="0.25">
      <c r="A33" s="81">
        <v>2</v>
      </c>
      <c r="B33" s="81" t="s">
        <v>238</v>
      </c>
      <c r="C33" s="81" t="s">
        <v>232</v>
      </c>
      <c r="D33" s="81">
        <v>5</v>
      </c>
      <c r="E33" s="82">
        <f>+'DMAX 4X2'!F66</f>
        <v>2773.9</v>
      </c>
      <c r="F33" s="82">
        <f t="shared" si="4"/>
        <v>13869.5</v>
      </c>
      <c r="H33" s="80"/>
    </row>
    <row r="34" spans="1:8" s="79" customFormat="1" ht="25.5" x14ac:dyDescent="0.25">
      <c r="A34" s="81">
        <v>3</v>
      </c>
      <c r="B34" s="81" t="s">
        <v>237</v>
      </c>
      <c r="C34" s="81" t="s">
        <v>232</v>
      </c>
      <c r="D34" s="81">
        <v>1</v>
      </c>
      <c r="E34" s="82">
        <f>+'24'!F70</f>
        <v>2885.06</v>
      </c>
      <c r="F34" s="82">
        <f t="shared" si="4"/>
        <v>2885.06</v>
      </c>
      <c r="H34" s="80"/>
    </row>
    <row r="35" spans="1:8" s="79" customFormat="1" ht="12.75" x14ac:dyDescent="0.25">
      <c r="A35" s="81">
        <v>4</v>
      </c>
      <c r="B35" s="81" t="s">
        <v>236</v>
      </c>
      <c r="C35" s="81" t="s">
        <v>232</v>
      </c>
      <c r="D35" s="81">
        <v>8</v>
      </c>
      <c r="E35" s="82">
        <f>+SAIL!F77</f>
        <v>3449.0499999999993</v>
      </c>
      <c r="F35" s="82">
        <f t="shared" si="4"/>
        <v>27592.399999999994</v>
      </c>
      <c r="H35" s="80"/>
    </row>
    <row r="36" spans="1:8" s="79" customFormat="1" ht="25.5" x14ac:dyDescent="0.25">
      <c r="A36" s="81">
        <v>5</v>
      </c>
      <c r="B36" s="81" t="s">
        <v>235</v>
      </c>
      <c r="C36" s="81" t="s">
        <v>232</v>
      </c>
      <c r="D36" s="81">
        <v>2</v>
      </c>
      <c r="E36" s="82">
        <f>+WINGLE!F64</f>
        <v>2534.0499999999993</v>
      </c>
      <c r="F36" s="82">
        <f t="shared" si="4"/>
        <v>5068.0999999999985</v>
      </c>
      <c r="H36" s="80"/>
    </row>
    <row r="37" spans="1:8" s="79" customFormat="1" ht="12.75" x14ac:dyDescent="0.25">
      <c r="A37" s="81">
        <v>6</v>
      </c>
      <c r="B37" s="81" t="s">
        <v>234</v>
      </c>
      <c r="C37" s="81" t="s">
        <v>232</v>
      </c>
      <c r="D37" s="81">
        <v>14</v>
      </c>
      <c r="E37" s="82">
        <f>+'DMAX 4X4'!F69</f>
        <v>2857.95</v>
      </c>
      <c r="F37" s="82">
        <f t="shared" si="4"/>
        <v>40011.299999999996</v>
      </c>
      <c r="H37" s="80"/>
    </row>
    <row r="38" spans="1:8" s="79" customFormat="1" ht="13.5" thickBot="1" x14ac:dyDescent="0.3">
      <c r="A38" s="83">
        <v>7</v>
      </c>
      <c r="B38" s="83" t="s">
        <v>233</v>
      </c>
      <c r="C38" s="83" t="s">
        <v>232</v>
      </c>
      <c r="D38" s="83">
        <v>3</v>
      </c>
      <c r="E38" s="84">
        <f>+MAZDA!F64</f>
        <v>2747.4999999999991</v>
      </c>
      <c r="F38" s="82">
        <f t="shared" si="4"/>
        <v>8242.4999999999964</v>
      </c>
      <c r="H38" s="80"/>
    </row>
    <row r="39" spans="1:8" s="79" customFormat="1" ht="13.5" thickBot="1" x14ac:dyDescent="0.3">
      <c r="A39" s="163" t="s">
        <v>231</v>
      </c>
      <c r="B39" s="164"/>
      <c r="C39" s="164"/>
      <c r="D39" s="164"/>
      <c r="E39" s="164"/>
      <c r="F39" s="165"/>
      <c r="H39" s="80"/>
    </row>
    <row r="40" spans="1:8" s="79" customFormat="1" ht="12.75" x14ac:dyDescent="0.25">
      <c r="A40" s="85">
        <v>1</v>
      </c>
      <c r="B40" s="85" t="s">
        <v>230</v>
      </c>
      <c r="C40" s="85" t="s">
        <v>229</v>
      </c>
      <c r="D40" s="85">
        <v>1</v>
      </c>
      <c r="E40" s="86">
        <f>+'PLAN MANTENIMIENTO'!AF78+'PLAN MANTENIMIENTO'!AA78+'PLAN MANTENIMIENTO'!V78+'PLAN MANTENIMIENTO'!Q78+'PLAN MANTENIMIENTO'!L78+'PLAN MANTENIMIENTO'!G78+'PLAN MANTENIMIENTO'!A78</f>
        <v>57402.992500000015</v>
      </c>
      <c r="F40" s="86">
        <f>+E40*D40</f>
        <v>57402.992500000015</v>
      </c>
      <c r="H40" s="80"/>
    </row>
    <row r="41" spans="1:8" s="79" customFormat="1" ht="12.75" x14ac:dyDescent="0.25">
      <c r="A41" s="119"/>
      <c r="B41" s="119"/>
      <c r="C41" s="119"/>
      <c r="D41" s="120"/>
      <c r="E41" s="124" t="s">
        <v>228</v>
      </c>
      <c r="F41" s="124">
        <f>SUM(F32:F40)</f>
        <v>157890.9025</v>
      </c>
      <c r="G41" s="80"/>
      <c r="H41" s="80"/>
    </row>
    <row r="42" spans="1:8" s="79" customFormat="1" ht="12.75" x14ac:dyDescent="0.25">
      <c r="A42" s="121"/>
      <c r="B42" s="121"/>
      <c r="C42" s="121"/>
      <c r="D42" s="122"/>
      <c r="E42" s="124" t="s">
        <v>254</v>
      </c>
      <c r="F42" s="82">
        <f>+E22+E25</f>
        <v>56912.749999999993</v>
      </c>
      <c r="G42" s="80"/>
      <c r="H42" s="80"/>
    </row>
    <row r="43" spans="1:8" s="79" customFormat="1" ht="12.75" x14ac:dyDescent="0.25">
      <c r="A43" s="121"/>
      <c r="B43" s="121"/>
      <c r="C43" s="121"/>
      <c r="D43" s="122"/>
      <c r="E43" s="124" t="s">
        <v>255</v>
      </c>
      <c r="F43" s="82">
        <f>+H22+K22+F25+G25</f>
        <v>100978.14999999998</v>
      </c>
      <c r="G43" s="80"/>
      <c r="H43" s="80"/>
    </row>
    <row r="44" spans="1:8" s="79" customFormat="1" ht="12.75" x14ac:dyDescent="0.25">
      <c r="A44" s="121"/>
      <c r="B44" s="121"/>
      <c r="C44" s="121"/>
      <c r="D44" s="122"/>
      <c r="E44" s="124" t="s">
        <v>227</v>
      </c>
      <c r="F44" s="82">
        <f>+F43*15%</f>
        <v>15146.722499999996</v>
      </c>
      <c r="H44" s="80"/>
    </row>
    <row r="45" spans="1:8" s="79" customFormat="1" ht="12.75" x14ac:dyDescent="0.25">
      <c r="A45" s="121"/>
      <c r="B45" s="121"/>
      <c r="C45" s="121"/>
      <c r="D45" s="122"/>
      <c r="E45" s="124" t="s">
        <v>226</v>
      </c>
      <c r="F45" s="124">
        <f>+F42+F43+F44</f>
        <v>173037.62249999997</v>
      </c>
      <c r="H45" s="80"/>
    </row>
    <row r="46" spans="1:8" s="78" customFormat="1" ht="14.25" x14ac:dyDescent="0.2"/>
    <row r="47" spans="1:8" x14ac:dyDescent="0.25">
      <c r="H47" s="113"/>
    </row>
    <row r="48" spans="1:8" x14ac:dyDescent="0.25">
      <c r="H48" s="98"/>
    </row>
  </sheetData>
  <mergeCells count="14">
    <mergeCell ref="A30:F30"/>
    <mergeCell ref="A39:F39"/>
    <mergeCell ref="A4:L4"/>
    <mergeCell ref="A5:L5"/>
    <mergeCell ref="A6:L6"/>
    <mergeCell ref="A8:L8"/>
    <mergeCell ref="A9:L9"/>
    <mergeCell ref="A7:L7"/>
    <mergeCell ref="A10:L10"/>
    <mergeCell ref="C13:E13"/>
    <mergeCell ref="F13:H13"/>
    <mergeCell ref="I13:K13"/>
    <mergeCell ref="L13:L14"/>
    <mergeCell ref="F27:G27"/>
  </mergeCells>
  <hyperlinks>
    <hyperlink ref="A8" r:id="rId1" xr:uid="{7A251C5D-D565-49FD-A51B-CE7D9A132EC3}"/>
  </hyperlinks>
  <printOptions horizontalCentered="1" verticalCentered="1"/>
  <pageMargins left="0.70866141732283472" right="0.70866141732283472" top="0.32" bottom="0.36" header="0.31496062992125984" footer="0.31496062992125984"/>
  <pageSetup paperSize="9" scale="75" orientation="landscape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Q69"/>
  <sheetViews>
    <sheetView topLeftCell="A46" workbookViewId="0">
      <selection activeCell="E10" sqref="E10"/>
    </sheetView>
  </sheetViews>
  <sheetFormatPr baseColWidth="10" defaultColWidth="11.5703125" defaultRowHeight="15" x14ac:dyDescent="0.25"/>
  <cols>
    <col min="1" max="1" width="4" style="16" customWidth="1"/>
    <col min="2" max="2" width="58.140625" style="16" bestFit="1" customWidth="1"/>
    <col min="3" max="3" width="5.42578125" style="16" bestFit="1" customWidth="1"/>
    <col min="4" max="4" width="11.7109375" style="148" customWidth="1"/>
    <col min="5" max="5" width="7.85546875" style="148" bestFit="1" customWidth="1"/>
    <col min="6" max="6" width="5.7109375" style="16" customWidth="1"/>
    <col min="7" max="17" width="6.85546875" style="16" customWidth="1"/>
    <col min="18" max="16384" width="11.5703125" style="16"/>
  </cols>
  <sheetData>
    <row r="1" spans="1:17" x14ac:dyDescent="0.25">
      <c r="A1" s="14"/>
      <c r="B1" s="15"/>
      <c r="C1" s="15"/>
      <c r="D1" s="146"/>
      <c r="E1" s="181" t="s">
        <v>26</v>
      </c>
      <c r="F1" s="182"/>
      <c r="G1" s="183" t="s">
        <v>14</v>
      </c>
      <c r="H1" s="182"/>
      <c r="I1" s="182"/>
      <c r="J1" s="182"/>
      <c r="K1" s="182"/>
      <c r="L1" s="15"/>
      <c r="M1" s="15"/>
      <c r="N1" s="15"/>
      <c r="O1" s="15"/>
      <c r="P1" s="15"/>
      <c r="Q1" s="15"/>
    </row>
    <row r="2" spans="1:17" x14ac:dyDescent="0.25">
      <c r="A2" s="14"/>
      <c r="B2" s="15"/>
      <c r="C2" s="15"/>
      <c r="D2" s="146"/>
      <c r="E2" s="181" t="s">
        <v>27</v>
      </c>
      <c r="F2" s="182"/>
      <c r="G2" s="183" t="s">
        <v>215</v>
      </c>
      <c r="H2" s="182"/>
      <c r="I2" s="182"/>
      <c r="J2" s="182"/>
      <c r="K2" s="182"/>
      <c r="L2" s="15"/>
      <c r="M2" s="15"/>
      <c r="N2" s="15"/>
      <c r="O2" s="15"/>
      <c r="P2" s="15"/>
      <c r="Q2" s="15"/>
    </row>
    <row r="3" spans="1:17" x14ac:dyDescent="0.25">
      <c r="A3" s="14"/>
      <c r="B3" s="15"/>
      <c r="C3" s="15"/>
      <c r="D3" s="146"/>
      <c r="E3" s="181" t="s">
        <v>28</v>
      </c>
      <c r="F3" s="182"/>
      <c r="G3" s="183">
        <v>2023</v>
      </c>
      <c r="H3" s="182"/>
      <c r="I3" s="182"/>
      <c r="J3" s="182"/>
      <c r="K3" s="182"/>
      <c r="L3" s="15"/>
      <c r="M3" s="15"/>
      <c r="N3" s="15"/>
      <c r="O3" s="15"/>
      <c r="P3" s="15"/>
      <c r="Q3" s="15"/>
    </row>
    <row r="4" spans="1:17" x14ac:dyDescent="0.25">
      <c r="A4" s="14"/>
      <c r="B4" s="15"/>
      <c r="C4" s="15"/>
      <c r="D4" s="146"/>
      <c r="E4" s="181" t="s">
        <v>26</v>
      </c>
      <c r="F4" s="182"/>
      <c r="G4" s="183" t="s">
        <v>14</v>
      </c>
      <c r="H4" s="182"/>
      <c r="I4" s="182"/>
      <c r="J4" s="182"/>
      <c r="K4" s="182"/>
      <c r="L4" s="15"/>
      <c r="M4" s="15"/>
      <c r="N4" s="15"/>
      <c r="O4" s="15"/>
      <c r="P4" s="15"/>
      <c r="Q4" s="15"/>
    </row>
    <row r="5" spans="1:17" x14ac:dyDescent="0.25">
      <c r="A5" s="14"/>
      <c r="B5" s="15"/>
      <c r="C5" s="15"/>
      <c r="D5" s="146"/>
      <c r="E5" s="161" t="s">
        <v>29</v>
      </c>
      <c r="F5" s="17"/>
      <c r="G5" s="18">
        <v>1</v>
      </c>
      <c r="H5" s="18"/>
      <c r="I5" s="18"/>
      <c r="J5" s="18"/>
      <c r="K5" s="18"/>
      <c r="L5" s="15"/>
      <c r="M5" s="15"/>
      <c r="N5" s="15"/>
      <c r="O5" s="15"/>
      <c r="P5" s="15"/>
      <c r="Q5" s="15"/>
    </row>
    <row r="6" spans="1:17" x14ac:dyDescent="0.25">
      <c r="A6" s="14"/>
      <c r="B6" s="15"/>
      <c r="C6" s="15"/>
      <c r="D6" s="146"/>
      <c r="E6" s="146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1:17" ht="21" customHeight="1" x14ac:dyDescent="0.25">
      <c r="A7" s="19" t="s">
        <v>0</v>
      </c>
      <c r="B7" s="20" t="s">
        <v>30</v>
      </c>
      <c r="C7" s="20" t="s">
        <v>31</v>
      </c>
      <c r="D7" s="140" t="s">
        <v>32</v>
      </c>
      <c r="E7" s="140" t="s">
        <v>1</v>
      </c>
      <c r="F7" s="21" t="s">
        <v>2</v>
      </c>
      <c r="G7" s="21" t="s">
        <v>3</v>
      </c>
      <c r="H7" s="21" t="s">
        <v>4</v>
      </c>
      <c r="I7" s="21" t="s">
        <v>5</v>
      </c>
      <c r="J7" s="21" t="s">
        <v>6</v>
      </c>
      <c r="K7" s="21" t="s">
        <v>7</v>
      </c>
      <c r="L7" s="21" t="s">
        <v>8</v>
      </c>
      <c r="M7" s="21" t="s">
        <v>9</v>
      </c>
      <c r="N7" s="21" t="s">
        <v>10</v>
      </c>
      <c r="O7" s="21" t="s">
        <v>11</v>
      </c>
      <c r="P7" s="21" t="s">
        <v>12</v>
      </c>
      <c r="Q7" s="21" t="s">
        <v>13</v>
      </c>
    </row>
    <row r="8" spans="1:17" x14ac:dyDescent="0.25">
      <c r="A8" s="37">
        <v>2</v>
      </c>
      <c r="B8" s="213" t="s">
        <v>33</v>
      </c>
      <c r="C8" s="37" t="s">
        <v>16</v>
      </c>
      <c r="D8" s="142">
        <v>3.9</v>
      </c>
      <c r="E8" s="143">
        <f t="shared" ref="E8:E39" si="0">A8*D8</f>
        <v>7.8</v>
      </c>
      <c r="F8" s="37">
        <v>1</v>
      </c>
      <c r="G8" s="37"/>
      <c r="H8" s="37"/>
      <c r="I8" s="37"/>
      <c r="J8" s="37">
        <v>1</v>
      </c>
      <c r="K8" s="37"/>
      <c r="L8" s="37"/>
      <c r="M8" s="37"/>
      <c r="N8" s="37">
        <v>1</v>
      </c>
      <c r="O8" s="37"/>
      <c r="P8" s="37"/>
      <c r="Q8" s="37"/>
    </row>
    <row r="9" spans="1:17" x14ac:dyDescent="0.25">
      <c r="A9" s="37">
        <v>2</v>
      </c>
      <c r="B9" s="213" t="s">
        <v>34</v>
      </c>
      <c r="C9" s="37" t="s">
        <v>16</v>
      </c>
      <c r="D9" s="142">
        <v>5</v>
      </c>
      <c r="E9" s="143">
        <f t="shared" si="0"/>
        <v>10</v>
      </c>
      <c r="F9" s="37">
        <v>1</v>
      </c>
      <c r="G9" s="37"/>
      <c r="H9" s="37"/>
      <c r="I9" s="37"/>
      <c r="J9" s="37"/>
      <c r="K9" s="37">
        <v>1</v>
      </c>
      <c r="L9" s="37"/>
      <c r="M9" s="37"/>
      <c r="N9" s="37"/>
      <c r="O9" s="37"/>
      <c r="P9" s="37">
        <v>1</v>
      </c>
      <c r="Q9" s="37"/>
    </row>
    <row r="10" spans="1:17" x14ac:dyDescent="0.25">
      <c r="A10" s="37">
        <v>8</v>
      </c>
      <c r="B10" s="213" t="s">
        <v>35</v>
      </c>
      <c r="C10" s="37" t="s">
        <v>16</v>
      </c>
      <c r="D10" s="142">
        <v>3.9</v>
      </c>
      <c r="E10" s="143">
        <f t="shared" si="0"/>
        <v>31.2</v>
      </c>
      <c r="F10" s="37">
        <v>1</v>
      </c>
      <c r="G10" s="37">
        <v>1</v>
      </c>
      <c r="H10" s="37">
        <v>1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1</v>
      </c>
      <c r="Q10" s="37">
        <v>1</v>
      </c>
    </row>
    <row r="11" spans="1:17" x14ac:dyDescent="0.25">
      <c r="A11" s="37">
        <v>3</v>
      </c>
      <c r="B11" s="213" t="s">
        <v>36</v>
      </c>
      <c r="C11" s="37" t="s">
        <v>16</v>
      </c>
      <c r="D11" s="142">
        <v>3.9</v>
      </c>
      <c r="E11" s="143">
        <f t="shared" si="0"/>
        <v>11.7</v>
      </c>
      <c r="F11" s="37">
        <v>1</v>
      </c>
      <c r="G11" s="37"/>
      <c r="H11" s="37"/>
      <c r="I11" s="37"/>
      <c r="J11" s="37">
        <v>1</v>
      </c>
      <c r="K11" s="37"/>
      <c r="L11" s="37"/>
      <c r="M11" s="37"/>
      <c r="N11" s="37">
        <v>1</v>
      </c>
      <c r="O11" s="37"/>
      <c r="P11" s="37"/>
      <c r="Q11" s="37"/>
    </row>
    <row r="12" spans="1:17" x14ac:dyDescent="0.25">
      <c r="A12" s="37">
        <v>1</v>
      </c>
      <c r="B12" s="213" t="s">
        <v>37</v>
      </c>
      <c r="C12" s="37" t="s">
        <v>16</v>
      </c>
      <c r="D12" s="142">
        <v>7.65</v>
      </c>
      <c r="E12" s="143">
        <f t="shared" si="0"/>
        <v>7.65</v>
      </c>
      <c r="F12" s="37">
        <v>1</v>
      </c>
      <c r="G12" s="37"/>
      <c r="H12" s="37">
        <v>1</v>
      </c>
      <c r="I12" s="37"/>
      <c r="J12" s="37">
        <v>1</v>
      </c>
      <c r="K12" s="37"/>
      <c r="L12" s="37">
        <v>1</v>
      </c>
      <c r="M12" s="37"/>
      <c r="N12" s="37">
        <v>1</v>
      </c>
      <c r="O12" s="37"/>
      <c r="P12" s="37">
        <v>1</v>
      </c>
      <c r="Q12" s="37"/>
    </row>
    <row r="13" spans="1:17" x14ac:dyDescent="0.25">
      <c r="A13" s="38">
        <v>1</v>
      </c>
      <c r="B13" s="213" t="s">
        <v>38</v>
      </c>
      <c r="C13" s="37" t="s">
        <v>16</v>
      </c>
      <c r="D13" s="142">
        <v>3.5</v>
      </c>
      <c r="E13" s="143">
        <f t="shared" si="0"/>
        <v>3.5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</row>
    <row r="14" spans="1:17" x14ac:dyDescent="0.25">
      <c r="A14" s="38">
        <v>1</v>
      </c>
      <c r="B14" s="213" t="s">
        <v>39</v>
      </c>
      <c r="C14" s="37" t="s">
        <v>16</v>
      </c>
      <c r="D14" s="142">
        <v>3.5</v>
      </c>
      <c r="E14" s="143">
        <f t="shared" si="0"/>
        <v>3.5</v>
      </c>
      <c r="F14" s="37">
        <v>1</v>
      </c>
      <c r="G14" s="39"/>
      <c r="H14" s="39"/>
      <c r="I14" s="37"/>
      <c r="J14" s="37"/>
      <c r="K14" s="37"/>
      <c r="L14" s="37">
        <v>1</v>
      </c>
      <c r="M14" s="37"/>
      <c r="N14" s="37"/>
      <c r="O14" s="39"/>
      <c r="P14" s="39"/>
      <c r="Q14" s="37"/>
    </row>
    <row r="15" spans="1:17" x14ac:dyDescent="0.25">
      <c r="A15" s="38">
        <v>1</v>
      </c>
      <c r="B15" s="214" t="s">
        <v>40</v>
      </c>
      <c r="C15" s="40" t="s">
        <v>16</v>
      </c>
      <c r="D15" s="142">
        <v>3.5</v>
      </c>
      <c r="E15" s="143">
        <f t="shared" si="0"/>
        <v>3.5</v>
      </c>
      <c r="F15" s="37">
        <v>1</v>
      </c>
      <c r="G15" s="39"/>
      <c r="H15" s="37">
        <v>1</v>
      </c>
      <c r="I15" s="39"/>
      <c r="J15" s="37">
        <v>1</v>
      </c>
      <c r="K15" s="37"/>
      <c r="L15" s="37">
        <v>1</v>
      </c>
      <c r="M15" s="37"/>
      <c r="N15" s="37">
        <v>1</v>
      </c>
      <c r="O15" s="39"/>
      <c r="P15" s="37">
        <v>1</v>
      </c>
      <c r="Q15" s="39"/>
    </row>
    <row r="16" spans="1:17" x14ac:dyDescent="0.25">
      <c r="A16" s="37">
        <v>1</v>
      </c>
      <c r="B16" s="213" t="s">
        <v>41</v>
      </c>
      <c r="C16" s="37" t="s">
        <v>16</v>
      </c>
      <c r="D16" s="142">
        <v>5.0999999999999996</v>
      </c>
      <c r="E16" s="143">
        <f t="shared" si="0"/>
        <v>5.0999999999999996</v>
      </c>
      <c r="F16" s="37">
        <v>1</v>
      </c>
      <c r="G16" s="37"/>
      <c r="H16" s="37"/>
      <c r="I16" s="37"/>
      <c r="J16" s="37">
        <v>1</v>
      </c>
      <c r="K16" s="37"/>
      <c r="L16" s="37"/>
      <c r="M16" s="37"/>
      <c r="N16" s="37">
        <v>1</v>
      </c>
      <c r="O16" s="37"/>
      <c r="P16" s="37"/>
      <c r="Q16" s="37"/>
    </row>
    <row r="17" spans="1:17" x14ac:dyDescent="0.25">
      <c r="A17" s="37">
        <v>1</v>
      </c>
      <c r="B17" s="213" t="s">
        <v>42</v>
      </c>
      <c r="C17" s="37" t="s">
        <v>16</v>
      </c>
      <c r="D17" s="142">
        <v>8</v>
      </c>
      <c r="E17" s="143">
        <f t="shared" si="0"/>
        <v>8</v>
      </c>
      <c r="F17" s="37">
        <v>1</v>
      </c>
      <c r="G17" s="37"/>
      <c r="H17" s="37"/>
      <c r="I17" s="37"/>
      <c r="J17" s="37"/>
      <c r="K17" s="37"/>
      <c r="L17" s="37">
        <v>1</v>
      </c>
      <c r="M17" s="37"/>
      <c r="N17" s="37"/>
      <c r="O17" s="37"/>
      <c r="P17" s="37"/>
      <c r="Q17" s="37"/>
    </row>
    <row r="18" spans="1:17" x14ac:dyDescent="0.25">
      <c r="A18" s="44">
        <v>1</v>
      </c>
      <c r="B18" s="215" t="s">
        <v>43</v>
      </c>
      <c r="C18" s="44" t="s">
        <v>17</v>
      </c>
      <c r="D18" s="144">
        <v>10</v>
      </c>
      <c r="E18" s="145">
        <f t="shared" si="0"/>
        <v>10</v>
      </c>
      <c r="F18" s="44">
        <v>1</v>
      </c>
      <c r="G18" s="44"/>
      <c r="H18" s="44"/>
      <c r="I18" s="44"/>
      <c r="J18" s="44"/>
      <c r="K18" s="44"/>
      <c r="L18" s="44">
        <v>1</v>
      </c>
      <c r="M18" s="44"/>
      <c r="N18" s="44"/>
      <c r="O18" s="44"/>
      <c r="P18" s="44"/>
      <c r="Q18" s="44"/>
    </row>
    <row r="19" spans="1:17" x14ac:dyDescent="0.25">
      <c r="A19" s="45">
        <v>1</v>
      </c>
      <c r="B19" s="216" t="s">
        <v>44</v>
      </c>
      <c r="C19" s="46" t="s">
        <v>17</v>
      </c>
      <c r="D19" s="144">
        <v>12.75</v>
      </c>
      <c r="E19" s="145">
        <f t="shared" si="0"/>
        <v>12.75</v>
      </c>
      <c r="F19" s="44">
        <v>1</v>
      </c>
      <c r="G19" s="44"/>
      <c r="H19" s="44"/>
      <c r="I19" s="44"/>
      <c r="J19" s="44">
        <v>1</v>
      </c>
      <c r="K19" s="44"/>
      <c r="L19" s="44"/>
      <c r="M19" s="44"/>
      <c r="N19" s="44">
        <v>1</v>
      </c>
      <c r="O19" s="44"/>
      <c r="P19" s="44"/>
      <c r="Q19" s="44"/>
    </row>
    <row r="20" spans="1:17" x14ac:dyDescent="0.25">
      <c r="A20" s="45">
        <v>1</v>
      </c>
      <c r="B20" s="216" t="s">
        <v>164</v>
      </c>
      <c r="C20" s="46" t="s">
        <v>17</v>
      </c>
      <c r="D20" s="144">
        <v>0</v>
      </c>
      <c r="E20" s="145">
        <f t="shared" si="0"/>
        <v>0</v>
      </c>
      <c r="F20" s="44">
        <v>1</v>
      </c>
      <c r="G20" s="44"/>
      <c r="H20" s="44">
        <v>1</v>
      </c>
      <c r="I20" s="44"/>
      <c r="J20" s="44">
        <v>1</v>
      </c>
      <c r="K20" s="44"/>
      <c r="L20" s="44">
        <v>1</v>
      </c>
      <c r="M20" s="44"/>
      <c r="N20" s="44">
        <v>1</v>
      </c>
      <c r="O20" s="44"/>
      <c r="P20" s="44">
        <v>1</v>
      </c>
      <c r="Q20" s="44"/>
    </row>
    <row r="21" spans="1:17" x14ac:dyDescent="0.25">
      <c r="A21" s="45">
        <v>1</v>
      </c>
      <c r="B21" s="216" t="s">
        <v>165</v>
      </c>
      <c r="C21" s="46" t="s">
        <v>17</v>
      </c>
      <c r="D21" s="144">
        <v>12.75</v>
      </c>
      <c r="E21" s="145">
        <f t="shared" si="0"/>
        <v>12.75</v>
      </c>
      <c r="F21" s="44">
        <v>1</v>
      </c>
      <c r="G21" s="44"/>
      <c r="H21" s="44">
        <v>1</v>
      </c>
      <c r="I21" s="44"/>
      <c r="J21" s="44">
        <v>1</v>
      </c>
      <c r="K21" s="44"/>
      <c r="L21" s="44">
        <v>1</v>
      </c>
      <c r="M21" s="44"/>
      <c r="N21" s="44">
        <v>1</v>
      </c>
      <c r="O21" s="44"/>
      <c r="P21" s="44">
        <v>1</v>
      </c>
      <c r="Q21" s="44"/>
    </row>
    <row r="22" spans="1:17" x14ac:dyDescent="0.25">
      <c r="A22" s="45">
        <v>1</v>
      </c>
      <c r="B22" s="215" t="s">
        <v>45</v>
      </c>
      <c r="C22" s="44" t="s">
        <v>17</v>
      </c>
      <c r="D22" s="144">
        <v>5.95</v>
      </c>
      <c r="E22" s="145">
        <f t="shared" si="0"/>
        <v>5.95</v>
      </c>
      <c r="F22" s="44">
        <v>1</v>
      </c>
      <c r="G22" s="44"/>
      <c r="H22" s="44"/>
      <c r="I22" s="44"/>
      <c r="J22" s="44">
        <v>1</v>
      </c>
      <c r="K22" s="44"/>
      <c r="L22" s="44"/>
      <c r="M22" s="44"/>
      <c r="N22" s="44">
        <v>1</v>
      </c>
      <c r="O22" s="44"/>
      <c r="P22" s="44"/>
      <c r="Q22" s="44"/>
    </row>
    <row r="23" spans="1:17" x14ac:dyDescent="0.25">
      <c r="A23" s="45">
        <v>1</v>
      </c>
      <c r="B23" s="215" t="s">
        <v>166</v>
      </c>
      <c r="C23" s="44" t="s">
        <v>17</v>
      </c>
      <c r="D23" s="144">
        <v>0</v>
      </c>
      <c r="E23" s="145">
        <f t="shared" si="0"/>
        <v>0</v>
      </c>
      <c r="F23" s="44">
        <v>1</v>
      </c>
      <c r="G23" s="44">
        <v>1</v>
      </c>
      <c r="H23" s="44">
        <v>1</v>
      </c>
      <c r="I23" s="44">
        <v>1</v>
      </c>
      <c r="J23" s="44">
        <v>1</v>
      </c>
      <c r="K23" s="44">
        <v>1</v>
      </c>
      <c r="L23" s="44">
        <v>1</v>
      </c>
      <c r="M23" s="44">
        <v>1</v>
      </c>
      <c r="N23" s="44">
        <v>1</v>
      </c>
      <c r="O23" s="44">
        <v>1</v>
      </c>
      <c r="P23" s="44">
        <v>1</v>
      </c>
      <c r="Q23" s="44">
        <v>1</v>
      </c>
    </row>
    <row r="24" spans="1:17" x14ac:dyDescent="0.25">
      <c r="A24" s="45">
        <v>1</v>
      </c>
      <c r="B24" s="216" t="s">
        <v>46</v>
      </c>
      <c r="C24" s="46" t="s">
        <v>17</v>
      </c>
      <c r="D24" s="144">
        <v>2.5499999999999998</v>
      </c>
      <c r="E24" s="145">
        <f t="shared" si="0"/>
        <v>2.5499999999999998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</row>
    <row r="25" spans="1:17" x14ac:dyDescent="0.25">
      <c r="A25" s="45">
        <v>1</v>
      </c>
      <c r="B25" s="216" t="s">
        <v>47</v>
      </c>
      <c r="C25" s="46" t="s">
        <v>17</v>
      </c>
      <c r="D25" s="144">
        <v>0</v>
      </c>
      <c r="E25" s="145">
        <f t="shared" si="0"/>
        <v>0</v>
      </c>
      <c r="F25" s="44">
        <v>1</v>
      </c>
      <c r="G25" s="44"/>
      <c r="H25" s="44"/>
      <c r="I25" s="44"/>
      <c r="J25" s="44">
        <v>1</v>
      </c>
      <c r="K25" s="44"/>
      <c r="L25" s="44"/>
      <c r="M25" s="44"/>
      <c r="N25" s="44">
        <v>1</v>
      </c>
      <c r="O25" s="44"/>
      <c r="P25" s="44"/>
      <c r="Q25" s="44"/>
    </row>
    <row r="26" spans="1:17" x14ac:dyDescent="0.25">
      <c r="A26" s="45">
        <v>1</v>
      </c>
      <c r="B26" s="216" t="s">
        <v>48</v>
      </c>
      <c r="C26" s="46" t="s">
        <v>17</v>
      </c>
      <c r="D26" s="144">
        <v>3</v>
      </c>
      <c r="E26" s="145">
        <f t="shared" si="0"/>
        <v>3</v>
      </c>
      <c r="F26" s="44">
        <v>1</v>
      </c>
      <c r="G26" s="44"/>
      <c r="H26" s="44"/>
      <c r="I26" s="44"/>
      <c r="J26" s="44">
        <v>1</v>
      </c>
      <c r="K26" s="44"/>
      <c r="L26" s="44"/>
      <c r="M26" s="44"/>
      <c r="N26" s="44">
        <v>1</v>
      </c>
      <c r="O26" s="44"/>
      <c r="P26" s="44"/>
      <c r="Q26" s="44"/>
    </row>
    <row r="27" spans="1:17" x14ac:dyDescent="0.25">
      <c r="A27" s="45">
        <v>1</v>
      </c>
      <c r="B27" s="216" t="s">
        <v>49</v>
      </c>
      <c r="C27" s="46" t="s">
        <v>17</v>
      </c>
      <c r="D27" s="144">
        <v>3</v>
      </c>
      <c r="E27" s="145">
        <f t="shared" si="0"/>
        <v>3</v>
      </c>
      <c r="F27" s="44">
        <v>1</v>
      </c>
      <c r="G27" s="44"/>
      <c r="H27" s="44"/>
      <c r="I27" s="44"/>
      <c r="J27" s="44">
        <v>1</v>
      </c>
      <c r="K27" s="44"/>
      <c r="L27" s="44"/>
      <c r="M27" s="44"/>
      <c r="N27" s="44">
        <v>1</v>
      </c>
      <c r="O27" s="44"/>
      <c r="P27" s="44"/>
      <c r="Q27" s="44"/>
    </row>
    <row r="28" spans="1:17" x14ac:dyDescent="0.25">
      <c r="A28" s="45">
        <v>1</v>
      </c>
      <c r="B28" s="216" t="s">
        <v>162</v>
      </c>
      <c r="C28" s="46" t="s">
        <v>17</v>
      </c>
      <c r="D28" s="144">
        <v>21.25</v>
      </c>
      <c r="E28" s="145">
        <f t="shared" si="0"/>
        <v>21.25</v>
      </c>
      <c r="F28" s="44"/>
      <c r="G28" s="44"/>
      <c r="H28" s="44"/>
      <c r="I28" s="44"/>
      <c r="J28" s="44"/>
      <c r="K28" s="44"/>
      <c r="L28" s="44">
        <v>1</v>
      </c>
      <c r="M28" s="44"/>
      <c r="N28" s="44"/>
      <c r="O28" s="44"/>
      <c r="P28" s="44"/>
      <c r="Q28" s="44"/>
    </row>
    <row r="29" spans="1:17" x14ac:dyDescent="0.25">
      <c r="A29" s="45">
        <v>1</v>
      </c>
      <c r="B29" s="216" t="s">
        <v>50</v>
      </c>
      <c r="C29" s="46" t="s">
        <v>17</v>
      </c>
      <c r="D29" s="144">
        <v>0</v>
      </c>
      <c r="E29" s="145">
        <f t="shared" si="0"/>
        <v>0</v>
      </c>
      <c r="F29" s="44">
        <v>1</v>
      </c>
      <c r="G29" s="44">
        <v>1</v>
      </c>
      <c r="H29" s="44">
        <v>1</v>
      </c>
      <c r="I29" s="44">
        <v>1</v>
      </c>
      <c r="J29" s="44">
        <v>1</v>
      </c>
      <c r="K29" s="44">
        <v>1</v>
      </c>
      <c r="L29" s="44">
        <v>1</v>
      </c>
      <c r="M29" s="44">
        <v>1</v>
      </c>
      <c r="N29" s="44">
        <v>1</v>
      </c>
      <c r="O29" s="44">
        <v>1</v>
      </c>
      <c r="P29" s="44">
        <v>1</v>
      </c>
      <c r="Q29" s="44">
        <v>1</v>
      </c>
    </row>
    <row r="30" spans="1:17" x14ac:dyDescent="0.25">
      <c r="A30" s="45">
        <v>1</v>
      </c>
      <c r="B30" s="216" t="s">
        <v>51</v>
      </c>
      <c r="C30" s="46" t="s">
        <v>17</v>
      </c>
      <c r="D30" s="144">
        <v>8.5</v>
      </c>
      <c r="E30" s="145">
        <f t="shared" si="0"/>
        <v>8.5</v>
      </c>
      <c r="F30" s="44">
        <v>1</v>
      </c>
      <c r="G30" s="44"/>
      <c r="H30" s="44"/>
      <c r="I30" s="44"/>
      <c r="J30" s="44"/>
      <c r="K30" s="44">
        <v>1</v>
      </c>
      <c r="L30" s="44"/>
      <c r="M30" s="44"/>
      <c r="N30" s="44"/>
      <c r="O30" s="44"/>
      <c r="P30" s="44">
        <v>1</v>
      </c>
      <c r="Q30" s="44"/>
    </row>
    <row r="31" spans="1:17" x14ac:dyDescent="0.25">
      <c r="A31" s="45">
        <v>1</v>
      </c>
      <c r="B31" s="216" t="s">
        <v>190</v>
      </c>
      <c r="C31" s="46" t="s">
        <v>17</v>
      </c>
      <c r="D31" s="144">
        <v>17</v>
      </c>
      <c r="E31" s="145">
        <f t="shared" si="0"/>
        <v>17</v>
      </c>
      <c r="F31" s="44"/>
      <c r="G31" s="44"/>
      <c r="H31" s="44"/>
      <c r="I31" s="44"/>
      <c r="J31" s="44"/>
      <c r="K31" s="44"/>
      <c r="L31" s="44">
        <v>1</v>
      </c>
      <c r="M31" s="44"/>
      <c r="N31" s="44"/>
      <c r="O31" s="44"/>
      <c r="P31" s="44"/>
      <c r="Q31" s="44"/>
    </row>
    <row r="32" spans="1:17" x14ac:dyDescent="0.25">
      <c r="A32" s="45">
        <v>1</v>
      </c>
      <c r="B32" s="216" t="s">
        <v>52</v>
      </c>
      <c r="C32" s="46" t="s">
        <v>17</v>
      </c>
      <c r="D32" s="144">
        <v>0</v>
      </c>
      <c r="E32" s="145">
        <f t="shared" si="0"/>
        <v>0</v>
      </c>
      <c r="F32" s="44">
        <v>1</v>
      </c>
      <c r="G32" s="44"/>
      <c r="H32" s="44">
        <v>1</v>
      </c>
      <c r="I32" s="44"/>
      <c r="J32" s="44">
        <v>1</v>
      </c>
      <c r="K32" s="44"/>
      <c r="L32" s="44">
        <v>1</v>
      </c>
      <c r="M32" s="44"/>
      <c r="N32" s="44">
        <v>1</v>
      </c>
      <c r="O32" s="44"/>
      <c r="P32" s="44">
        <v>1</v>
      </c>
      <c r="Q32" s="44"/>
    </row>
    <row r="33" spans="1:17" x14ac:dyDescent="0.25">
      <c r="A33" s="44">
        <v>1</v>
      </c>
      <c r="B33" s="215" t="s">
        <v>53</v>
      </c>
      <c r="C33" s="44" t="s">
        <v>17</v>
      </c>
      <c r="D33" s="144">
        <v>8.5</v>
      </c>
      <c r="E33" s="145">
        <f t="shared" si="0"/>
        <v>8.5</v>
      </c>
      <c r="F33" s="44">
        <v>1</v>
      </c>
      <c r="G33" s="44"/>
      <c r="H33" s="44"/>
      <c r="I33" s="44"/>
      <c r="J33" s="44"/>
      <c r="K33" s="44">
        <v>1</v>
      </c>
      <c r="L33" s="44"/>
      <c r="M33" s="44"/>
      <c r="N33" s="44"/>
      <c r="O33" s="44"/>
      <c r="P33" s="44">
        <v>1</v>
      </c>
      <c r="Q33" s="44"/>
    </row>
    <row r="34" spans="1:17" x14ac:dyDescent="0.25">
      <c r="A34" s="44">
        <v>1</v>
      </c>
      <c r="B34" s="215" t="s">
        <v>54</v>
      </c>
      <c r="C34" s="44" t="s">
        <v>17</v>
      </c>
      <c r="D34" s="144">
        <v>0</v>
      </c>
      <c r="E34" s="145">
        <f t="shared" si="0"/>
        <v>0</v>
      </c>
      <c r="F34" s="44">
        <v>1</v>
      </c>
      <c r="G34" s="44"/>
      <c r="H34" s="44"/>
      <c r="I34" s="44"/>
      <c r="J34" s="44"/>
      <c r="K34" s="44"/>
      <c r="L34" s="44">
        <v>1</v>
      </c>
      <c r="M34" s="44"/>
      <c r="N34" s="44"/>
      <c r="O34" s="44"/>
      <c r="P34" s="44"/>
      <c r="Q34" s="44"/>
    </row>
    <row r="35" spans="1:17" x14ac:dyDescent="0.25">
      <c r="A35" s="44">
        <v>1</v>
      </c>
      <c r="B35" s="215" t="s">
        <v>55</v>
      </c>
      <c r="C35" s="44" t="s">
        <v>17</v>
      </c>
      <c r="D35" s="144">
        <v>12.75</v>
      </c>
      <c r="E35" s="145">
        <f t="shared" si="0"/>
        <v>12.75</v>
      </c>
      <c r="F35" s="44">
        <v>1</v>
      </c>
      <c r="G35" s="44"/>
      <c r="H35" s="44"/>
      <c r="I35" s="44"/>
      <c r="J35" s="44"/>
      <c r="K35" s="44"/>
      <c r="L35" s="44">
        <v>1</v>
      </c>
      <c r="M35" s="44"/>
      <c r="N35" s="44"/>
      <c r="O35" s="44"/>
      <c r="P35" s="44"/>
      <c r="Q35" s="44"/>
    </row>
    <row r="36" spans="1:17" x14ac:dyDescent="0.25">
      <c r="A36" s="45">
        <v>1</v>
      </c>
      <c r="B36" s="216" t="s">
        <v>56</v>
      </c>
      <c r="C36" s="46" t="s">
        <v>17</v>
      </c>
      <c r="D36" s="144">
        <v>0</v>
      </c>
      <c r="E36" s="145">
        <f t="shared" si="0"/>
        <v>0</v>
      </c>
      <c r="F36" s="44">
        <v>1</v>
      </c>
      <c r="G36" s="44"/>
      <c r="H36" s="44"/>
      <c r="I36" s="44"/>
      <c r="J36" s="44"/>
      <c r="K36" s="44"/>
      <c r="L36" s="44">
        <v>1</v>
      </c>
      <c r="M36" s="44"/>
      <c r="N36" s="44"/>
      <c r="O36" s="44"/>
      <c r="P36" s="44"/>
      <c r="Q36" s="44"/>
    </row>
    <row r="37" spans="1:17" x14ac:dyDescent="0.25">
      <c r="A37" s="45">
        <v>1</v>
      </c>
      <c r="B37" s="215" t="s">
        <v>57</v>
      </c>
      <c r="C37" s="44" t="s">
        <v>17</v>
      </c>
      <c r="D37" s="144">
        <v>10.5</v>
      </c>
      <c r="E37" s="145">
        <f t="shared" si="0"/>
        <v>10.5</v>
      </c>
      <c r="F37" s="44">
        <v>1</v>
      </c>
      <c r="G37" s="44"/>
      <c r="H37" s="44"/>
      <c r="I37" s="44">
        <v>1</v>
      </c>
      <c r="J37" s="44"/>
      <c r="K37" s="44"/>
      <c r="L37" s="44">
        <v>1</v>
      </c>
      <c r="M37" s="44"/>
      <c r="N37" s="44"/>
      <c r="O37" s="44">
        <v>1</v>
      </c>
      <c r="P37" s="44"/>
      <c r="Q37" s="44"/>
    </row>
    <row r="38" spans="1:17" x14ac:dyDescent="0.25">
      <c r="A38" s="45">
        <v>1</v>
      </c>
      <c r="B38" s="216" t="s">
        <v>191</v>
      </c>
      <c r="C38" s="46" t="s">
        <v>17</v>
      </c>
      <c r="D38" s="144">
        <v>10.5</v>
      </c>
      <c r="E38" s="145">
        <f t="shared" si="0"/>
        <v>10.5</v>
      </c>
      <c r="F38" s="44">
        <v>1</v>
      </c>
      <c r="G38" s="44"/>
      <c r="H38" s="44"/>
      <c r="I38" s="44">
        <v>1</v>
      </c>
      <c r="J38" s="44"/>
      <c r="K38" s="44"/>
      <c r="L38" s="44">
        <v>1</v>
      </c>
      <c r="M38" s="44"/>
      <c r="N38" s="44"/>
      <c r="O38" s="44">
        <v>1</v>
      </c>
      <c r="P38" s="44"/>
      <c r="Q38" s="44"/>
    </row>
    <row r="39" spans="1:17" x14ac:dyDescent="0.25">
      <c r="A39" s="45">
        <v>1</v>
      </c>
      <c r="B39" s="216" t="s">
        <v>158</v>
      </c>
      <c r="C39" s="46" t="s">
        <v>17</v>
      </c>
      <c r="D39" s="144">
        <v>10.5</v>
      </c>
      <c r="E39" s="145">
        <f t="shared" si="0"/>
        <v>10.5</v>
      </c>
      <c r="F39" s="44"/>
      <c r="G39" s="44"/>
      <c r="H39" s="44"/>
      <c r="I39" s="44"/>
      <c r="J39" s="44"/>
      <c r="K39" s="44">
        <v>1</v>
      </c>
      <c r="L39" s="44"/>
      <c r="M39" s="44"/>
      <c r="N39" s="44"/>
      <c r="O39" s="44"/>
      <c r="P39" s="44"/>
      <c r="Q39" s="44"/>
    </row>
    <row r="40" spans="1:17" x14ac:dyDescent="0.25">
      <c r="A40" s="44">
        <v>1</v>
      </c>
      <c r="B40" s="215" t="s">
        <v>59</v>
      </c>
      <c r="C40" s="44" t="s">
        <v>17</v>
      </c>
      <c r="D40" s="144">
        <v>0</v>
      </c>
      <c r="E40" s="145">
        <f t="shared" ref="E40:E61" si="1">A40*D40</f>
        <v>0</v>
      </c>
      <c r="F40" s="44">
        <v>1</v>
      </c>
      <c r="G40" s="44">
        <v>1</v>
      </c>
      <c r="H40" s="44">
        <v>1</v>
      </c>
      <c r="I40" s="44">
        <v>1</v>
      </c>
      <c r="J40" s="44">
        <v>1</v>
      </c>
      <c r="K40" s="44">
        <v>1</v>
      </c>
      <c r="L40" s="44">
        <v>1</v>
      </c>
      <c r="M40" s="44">
        <v>1</v>
      </c>
      <c r="N40" s="44">
        <v>1</v>
      </c>
      <c r="O40" s="44">
        <v>1</v>
      </c>
      <c r="P40" s="44">
        <v>1</v>
      </c>
      <c r="Q40" s="44">
        <v>1</v>
      </c>
    </row>
    <row r="41" spans="1:17" x14ac:dyDescent="0.25">
      <c r="A41" s="44">
        <v>1</v>
      </c>
      <c r="B41" s="215" t="s">
        <v>192</v>
      </c>
      <c r="C41" s="44" t="s">
        <v>17</v>
      </c>
      <c r="D41" s="144">
        <v>10.5</v>
      </c>
      <c r="E41" s="145">
        <f t="shared" si="1"/>
        <v>10.5</v>
      </c>
      <c r="F41" s="44">
        <v>1</v>
      </c>
      <c r="G41" s="44"/>
      <c r="H41" s="44"/>
      <c r="I41" s="44"/>
      <c r="J41" s="44"/>
      <c r="K41" s="44"/>
      <c r="L41" s="44">
        <v>1</v>
      </c>
      <c r="M41" s="44"/>
      <c r="N41" s="44"/>
      <c r="O41" s="44"/>
      <c r="P41" s="44"/>
      <c r="Q41" s="44"/>
    </row>
    <row r="42" spans="1:17" x14ac:dyDescent="0.25">
      <c r="A42" s="44">
        <v>1</v>
      </c>
      <c r="B42" s="215" t="s">
        <v>61</v>
      </c>
      <c r="C42" s="44" t="s">
        <v>17</v>
      </c>
      <c r="D42" s="144">
        <v>2</v>
      </c>
      <c r="E42" s="145">
        <f t="shared" si="1"/>
        <v>2</v>
      </c>
      <c r="F42" s="44">
        <v>1</v>
      </c>
      <c r="G42" s="44">
        <v>1</v>
      </c>
      <c r="H42" s="44">
        <v>1</v>
      </c>
      <c r="I42" s="44">
        <v>1</v>
      </c>
      <c r="J42" s="44">
        <v>1</v>
      </c>
      <c r="K42" s="44">
        <v>1</v>
      </c>
      <c r="L42" s="44">
        <v>1</v>
      </c>
      <c r="M42" s="44">
        <v>1</v>
      </c>
      <c r="N42" s="44">
        <v>1</v>
      </c>
      <c r="O42" s="44">
        <v>1</v>
      </c>
      <c r="P42" s="44">
        <v>1</v>
      </c>
      <c r="Q42" s="44">
        <v>1</v>
      </c>
    </row>
    <row r="43" spans="1:17" x14ac:dyDescent="0.25">
      <c r="A43" s="44">
        <v>1</v>
      </c>
      <c r="B43" s="215" t="s">
        <v>62</v>
      </c>
      <c r="C43" s="44" t="s">
        <v>17</v>
      </c>
      <c r="D43" s="144">
        <v>10.5</v>
      </c>
      <c r="E43" s="145">
        <f t="shared" si="1"/>
        <v>10.5</v>
      </c>
      <c r="F43" s="44">
        <v>1</v>
      </c>
      <c r="G43" s="44"/>
      <c r="H43" s="44">
        <v>1</v>
      </c>
      <c r="I43" s="44"/>
      <c r="J43" s="44">
        <v>1</v>
      </c>
      <c r="K43" s="44"/>
      <c r="L43" s="44">
        <v>1</v>
      </c>
      <c r="M43" s="44"/>
      <c r="N43" s="44">
        <v>1</v>
      </c>
      <c r="O43" s="44"/>
      <c r="P43" s="44">
        <v>1</v>
      </c>
      <c r="Q43" s="44"/>
    </row>
    <row r="44" spans="1:17" x14ac:dyDescent="0.25">
      <c r="A44" s="44">
        <v>1</v>
      </c>
      <c r="B44" s="215" t="s">
        <v>193</v>
      </c>
      <c r="C44" s="44" t="s">
        <v>17</v>
      </c>
      <c r="D44" s="144">
        <v>21.25</v>
      </c>
      <c r="E44" s="145">
        <f t="shared" si="1"/>
        <v>21.25</v>
      </c>
      <c r="F44" s="44">
        <v>1</v>
      </c>
      <c r="G44" s="44"/>
      <c r="H44" s="44"/>
      <c r="I44" s="44"/>
      <c r="J44" s="44"/>
      <c r="K44" s="44"/>
      <c r="L44" s="44">
        <v>1</v>
      </c>
      <c r="M44" s="44"/>
      <c r="N44" s="44"/>
      <c r="O44" s="44"/>
      <c r="P44" s="44"/>
      <c r="Q44" s="44"/>
    </row>
    <row r="45" spans="1:17" x14ac:dyDescent="0.25">
      <c r="A45" s="44">
        <v>1</v>
      </c>
      <c r="B45" s="215" t="s">
        <v>155</v>
      </c>
      <c r="C45" s="44" t="s">
        <v>17</v>
      </c>
      <c r="D45" s="144">
        <v>10.5</v>
      </c>
      <c r="E45" s="145">
        <f t="shared" si="1"/>
        <v>10.5</v>
      </c>
      <c r="F45" s="44">
        <v>1</v>
      </c>
      <c r="G45" s="44">
        <v>1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44">
        <v>1</v>
      </c>
      <c r="O45" s="44">
        <v>1</v>
      </c>
      <c r="P45" s="44">
        <v>1</v>
      </c>
      <c r="Q45" s="44">
        <v>1</v>
      </c>
    </row>
    <row r="46" spans="1:17" x14ac:dyDescent="0.25">
      <c r="A46" s="44">
        <v>1</v>
      </c>
      <c r="B46" s="217" t="s">
        <v>64</v>
      </c>
      <c r="C46" s="45" t="s">
        <v>17</v>
      </c>
      <c r="D46" s="144">
        <v>21.25</v>
      </c>
      <c r="E46" s="145">
        <f t="shared" si="1"/>
        <v>21.25</v>
      </c>
      <c r="F46" s="44">
        <v>1</v>
      </c>
      <c r="G46" s="44"/>
      <c r="H46" s="44"/>
      <c r="I46" s="44"/>
      <c r="J46" s="44"/>
      <c r="K46" s="44">
        <v>1</v>
      </c>
      <c r="L46" s="44"/>
      <c r="M46" s="44"/>
      <c r="N46" s="44"/>
      <c r="O46" s="44"/>
      <c r="P46" s="44">
        <v>1</v>
      </c>
      <c r="Q46" s="44"/>
    </row>
    <row r="47" spans="1:17" x14ac:dyDescent="0.25">
      <c r="A47" s="44">
        <v>1</v>
      </c>
      <c r="B47" s="217" t="s">
        <v>156</v>
      </c>
      <c r="C47" s="45" t="s">
        <v>17</v>
      </c>
      <c r="D47" s="144">
        <v>40.25</v>
      </c>
      <c r="E47" s="145">
        <f t="shared" si="1"/>
        <v>40.25</v>
      </c>
      <c r="F47" s="44"/>
      <c r="G47" s="44"/>
      <c r="H47" s="44"/>
      <c r="I47" s="44"/>
      <c r="J47" s="44"/>
      <c r="K47" s="44">
        <v>1</v>
      </c>
      <c r="L47" s="44"/>
      <c r="M47" s="44"/>
      <c r="N47" s="44"/>
      <c r="O47" s="44"/>
      <c r="P47" s="44"/>
      <c r="Q47" s="44"/>
    </row>
    <row r="48" spans="1:17" x14ac:dyDescent="0.25">
      <c r="A48" s="44">
        <v>1</v>
      </c>
      <c r="B48" s="215" t="s">
        <v>194</v>
      </c>
      <c r="C48" s="44" t="s">
        <v>17</v>
      </c>
      <c r="D48" s="144">
        <v>10.5</v>
      </c>
      <c r="E48" s="145">
        <f t="shared" si="1"/>
        <v>10.5</v>
      </c>
      <c r="F48" s="44">
        <v>1</v>
      </c>
      <c r="G48" s="44">
        <v>1</v>
      </c>
      <c r="H48" s="44">
        <v>1</v>
      </c>
      <c r="I48" s="44">
        <v>1</v>
      </c>
      <c r="J48" s="44">
        <v>1</v>
      </c>
      <c r="K48" s="44">
        <v>1</v>
      </c>
      <c r="L48" s="44">
        <v>1</v>
      </c>
      <c r="M48" s="44">
        <v>1</v>
      </c>
      <c r="N48" s="44">
        <v>1</v>
      </c>
      <c r="O48" s="44">
        <v>1</v>
      </c>
      <c r="P48" s="44">
        <v>1</v>
      </c>
      <c r="Q48" s="44">
        <v>1</v>
      </c>
    </row>
    <row r="49" spans="1:17" x14ac:dyDescent="0.25">
      <c r="A49" s="49">
        <v>1</v>
      </c>
      <c r="B49" s="218" t="s">
        <v>66</v>
      </c>
      <c r="C49" s="49" t="s">
        <v>18</v>
      </c>
      <c r="D49" s="127">
        <v>12.75</v>
      </c>
      <c r="E49" s="128">
        <f t="shared" si="1"/>
        <v>12.75</v>
      </c>
      <c r="F49" s="49">
        <v>1</v>
      </c>
      <c r="G49" s="49"/>
      <c r="H49" s="49"/>
      <c r="I49" s="49"/>
      <c r="J49" s="49"/>
      <c r="K49" s="49">
        <v>1</v>
      </c>
      <c r="L49" s="49"/>
      <c r="M49" s="49"/>
      <c r="N49" s="49"/>
      <c r="O49" s="49"/>
      <c r="P49" s="49">
        <v>1</v>
      </c>
      <c r="Q49" s="49"/>
    </row>
    <row r="50" spans="1:17" x14ac:dyDescent="0.25">
      <c r="A50" s="49">
        <v>1</v>
      </c>
      <c r="B50" s="218" t="s">
        <v>195</v>
      </c>
      <c r="C50" s="49" t="s">
        <v>18</v>
      </c>
      <c r="D50" s="127">
        <v>114.75</v>
      </c>
      <c r="E50" s="128">
        <f t="shared" si="1"/>
        <v>114.75</v>
      </c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</row>
    <row r="51" spans="1:17" x14ac:dyDescent="0.25">
      <c r="A51" s="49">
        <v>1</v>
      </c>
      <c r="B51" s="218" t="s">
        <v>161</v>
      </c>
      <c r="C51" s="49" t="s">
        <v>18</v>
      </c>
      <c r="D51" s="127">
        <v>76.5</v>
      </c>
      <c r="E51" s="128">
        <f t="shared" si="1"/>
        <v>76.5</v>
      </c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</row>
    <row r="52" spans="1:17" x14ac:dyDescent="0.25">
      <c r="A52" s="50">
        <v>1</v>
      </c>
      <c r="B52" s="219" t="s">
        <v>67</v>
      </c>
      <c r="C52" s="51" t="s">
        <v>18</v>
      </c>
      <c r="D52" s="127">
        <v>114.75</v>
      </c>
      <c r="E52" s="128">
        <f t="shared" si="1"/>
        <v>114.75</v>
      </c>
      <c r="F52" s="49">
        <v>1</v>
      </c>
      <c r="G52" s="49"/>
      <c r="H52" s="49"/>
      <c r="I52" s="49"/>
      <c r="J52" s="49"/>
      <c r="K52" s="49"/>
      <c r="L52" s="49">
        <v>1</v>
      </c>
      <c r="M52" s="49"/>
      <c r="N52" s="49"/>
      <c r="O52" s="49"/>
      <c r="P52" s="49"/>
      <c r="Q52" s="49"/>
    </row>
    <row r="53" spans="1:17" x14ac:dyDescent="0.25">
      <c r="A53" s="50">
        <v>1</v>
      </c>
      <c r="B53" s="219" t="s">
        <v>163</v>
      </c>
      <c r="C53" s="51" t="s">
        <v>18</v>
      </c>
      <c r="D53" s="127">
        <v>123.25</v>
      </c>
      <c r="E53" s="128">
        <f t="shared" si="1"/>
        <v>123.25</v>
      </c>
      <c r="F53" s="49"/>
      <c r="G53" s="49"/>
      <c r="H53" s="49"/>
      <c r="I53" s="49"/>
      <c r="J53" s="49"/>
      <c r="K53" s="49"/>
      <c r="L53" s="49">
        <v>1</v>
      </c>
      <c r="M53" s="49"/>
      <c r="N53" s="49"/>
      <c r="O53" s="49"/>
      <c r="P53" s="49"/>
      <c r="Q53" s="49"/>
    </row>
    <row r="54" spans="1:17" x14ac:dyDescent="0.25">
      <c r="A54" s="49">
        <v>1</v>
      </c>
      <c r="B54" s="218" t="s">
        <v>68</v>
      </c>
      <c r="C54" s="49" t="s">
        <v>18</v>
      </c>
      <c r="D54" s="127">
        <v>5.0999999999999996</v>
      </c>
      <c r="E54" s="128">
        <f t="shared" si="1"/>
        <v>5.0999999999999996</v>
      </c>
      <c r="F54" s="49">
        <v>1</v>
      </c>
      <c r="G54" s="49">
        <v>1</v>
      </c>
      <c r="H54" s="49">
        <v>1</v>
      </c>
      <c r="I54" s="49">
        <v>1</v>
      </c>
      <c r="J54" s="49">
        <v>1</v>
      </c>
      <c r="K54" s="49">
        <v>1</v>
      </c>
      <c r="L54" s="49">
        <v>1</v>
      </c>
      <c r="M54" s="49">
        <v>1</v>
      </c>
      <c r="N54" s="49">
        <v>1</v>
      </c>
      <c r="O54" s="49">
        <v>1</v>
      </c>
      <c r="P54" s="49">
        <v>1</v>
      </c>
      <c r="Q54" s="49">
        <v>1</v>
      </c>
    </row>
    <row r="55" spans="1:17" x14ac:dyDescent="0.25">
      <c r="A55" s="49">
        <v>1</v>
      </c>
      <c r="B55" s="218" t="s">
        <v>69</v>
      </c>
      <c r="C55" s="49" t="s">
        <v>18</v>
      </c>
      <c r="D55" s="127">
        <v>5.0999999999999996</v>
      </c>
      <c r="E55" s="128">
        <f t="shared" si="1"/>
        <v>5.0999999999999996</v>
      </c>
      <c r="F55" s="49">
        <v>1</v>
      </c>
      <c r="G55" s="49">
        <v>1</v>
      </c>
      <c r="H55" s="49">
        <v>1</v>
      </c>
      <c r="I55" s="49">
        <v>1</v>
      </c>
      <c r="J55" s="49">
        <v>1</v>
      </c>
      <c r="K55" s="49">
        <v>1</v>
      </c>
      <c r="L55" s="49">
        <v>1</v>
      </c>
      <c r="M55" s="49">
        <v>1</v>
      </c>
      <c r="N55" s="49">
        <v>1</v>
      </c>
      <c r="O55" s="49">
        <v>1</v>
      </c>
      <c r="P55" s="49">
        <v>1</v>
      </c>
      <c r="Q55" s="49">
        <v>1</v>
      </c>
    </row>
    <row r="56" spans="1:17" x14ac:dyDescent="0.25">
      <c r="A56" s="49">
        <v>1</v>
      </c>
      <c r="B56" s="218" t="s">
        <v>70</v>
      </c>
      <c r="C56" s="49" t="s">
        <v>18</v>
      </c>
      <c r="D56" s="127">
        <v>5.0999999999999996</v>
      </c>
      <c r="E56" s="128">
        <f t="shared" si="1"/>
        <v>5.0999999999999996</v>
      </c>
      <c r="F56" s="49">
        <v>1</v>
      </c>
      <c r="G56" s="49">
        <v>1</v>
      </c>
      <c r="H56" s="49">
        <v>1</v>
      </c>
      <c r="I56" s="49">
        <v>1</v>
      </c>
      <c r="J56" s="49">
        <v>1</v>
      </c>
      <c r="K56" s="49">
        <v>1</v>
      </c>
      <c r="L56" s="49">
        <v>1</v>
      </c>
      <c r="M56" s="49">
        <v>1</v>
      </c>
      <c r="N56" s="49">
        <v>1</v>
      </c>
      <c r="O56" s="49">
        <v>1</v>
      </c>
      <c r="P56" s="49">
        <v>1</v>
      </c>
      <c r="Q56" s="49">
        <v>1</v>
      </c>
    </row>
    <row r="57" spans="1:17" x14ac:dyDescent="0.25">
      <c r="A57" s="50">
        <v>1</v>
      </c>
      <c r="B57" s="219" t="s">
        <v>71</v>
      </c>
      <c r="C57" s="51" t="s">
        <v>18</v>
      </c>
      <c r="D57" s="127">
        <v>25.5</v>
      </c>
      <c r="E57" s="128">
        <f t="shared" si="1"/>
        <v>25.5</v>
      </c>
      <c r="F57" s="49">
        <v>1</v>
      </c>
      <c r="G57" s="49"/>
      <c r="H57" s="49"/>
      <c r="I57" s="49">
        <v>1</v>
      </c>
      <c r="J57" s="49"/>
      <c r="K57" s="49"/>
      <c r="L57" s="49">
        <v>1</v>
      </c>
      <c r="M57" s="49"/>
      <c r="N57" s="49"/>
      <c r="O57" s="49">
        <v>1</v>
      </c>
      <c r="P57" s="49"/>
      <c r="Q57" s="49"/>
    </row>
    <row r="58" spans="1:17" x14ac:dyDescent="0.25">
      <c r="A58" s="50">
        <v>1</v>
      </c>
      <c r="B58" s="219" t="s">
        <v>196</v>
      </c>
      <c r="C58" s="51" t="s">
        <v>18</v>
      </c>
      <c r="D58" s="127">
        <v>23.8</v>
      </c>
      <c r="E58" s="128">
        <f t="shared" si="1"/>
        <v>23.8</v>
      </c>
      <c r="F58" s="49">
        <v>1</v>
      </c>
      <c r="G58" s="49"/>
      <c r="H58" s="49"/>
      <c r="I58" s="49">
        <v>1</v>
      </c>
      <c r="J58" s="49"/>
      <c r="K58" s="49"/>
      <c r="L58" s="49">
        <v>1</v>
      </c>
      <c r="M58" s="49"/>
      <c r="N58" s="49"/>
      <c r="O58" s="49">
        <v>1</v>
      </c>
      <c r="P58" s="49"/>
      <c r="Q58" s="49"/>
    </row>
    <row r="59" spans="1:17" x14ac:dyDescent="0.25">
      <c r="A59" s="50">
        <v>1</v>
      </c>
      <c r="B59" s="219" t="s">
        <v>159</v>
      </c>
      <c r="C59" s="51" t="s">
        <v>18</v>
      </c>
      <c r="D59" s="127">
        <v>102</v>
      </c>
      <c r="E59" s="128">
        <f t="shared" si="1"/>
        <v>102</v>
      </c>
      <c r="F59" s="49"/>
      <c r="G59" s="49"/>
      <c r="H59" s="49"/>
      <c r="I59" s="49"/>
      <c r="J59" s="49"/>
      <c r="K59" s="49">
        <v>1</v>
      </c>
      <c r="L59" s="49"/>
      <c r="M59" s="49"/>
      <c r="N59" s="49"/>
      <c r="O59" s="49"/>
      <c r="P59" s="49"/>
      <c r="Q59" s="49"/>
    </row>
    <row r="60" spans="1:17" x14ac:dyDescent="0.25">
      <c r="A60" s="50">
        <v>1</v>
      </c>
      <c r="B60" s="219" t="s">
        <v>157</v>
      </c>
      <c r="C60" s="51" t="s">
        <v>18</v>
      </c>
      <c r="D60" s="127">
        <v>165.75</v>
      </c>
      <c r="E60" s="128">
        <f t="shared" si="1"/>
        <v>165.75</v>
      </c>
      <c r="F60" s="49"/>
      <c r="G60" s="49"/>
      <c r="H60" s="49"/>
      <c r="I60" s="49"/>
      <c r="J60" s="49"/>
      <c r="K60" s="49">
        <v>1</v>
      </c>
      <c r="L60" s="49"/>
      <c r="M60" s="49"/>
      <c r="N60" s="49"/>
      <c r="O60" s="49"/>
      <c r="P60" s="49"/>
      <c r="Q60" s="49"/>
    </row>
    <row r="61" spans="1:17" x14ac:dyDescent="0.25">
      <c r="A61" s="49">
        <v>1</v>
      </c>
      <c r="B61" s="218" t="s">
        <v>73</v>
      </c>
      <c r="C61" s="49" t="s">
        <v>18</v>
      </c>
      <c r="D61" s="127">
        <v>30.6</v>
      </c>
      <c r="E61" s="128">
        <f t="shared" si="1"/>
        <v>30.6</v>
      </c>
      <c r="F61" s="49">
        <v>1</v>
      </c>
      <c r="G61" s="49"/>
      <c r="H61" s="49"/>
      <c r="I61" s="49"/>
      <c r="J61" s="49"/>
      <c r="K61" s="49"/>
      <c r="L61" s="49">
        <v>1</v>
      </c>
      <c r="M61" s="49"/>
      <c r="N61" s="49"/>
      <c r="O61" s="49"/>
      <c r="P61" s="49"/>
      <c r="Q61" s="49"/>
    </row>
    <row r="62" spans="1:17" x14ac:dyDescent="0.25">
      <c r="A62" s="184" t="s">
        <v>74</v>
      </c>
      <c r="B62" s="176"/>
      <c r="C62" s="176"/>
      <c r="D62" s="176"/>
      <c r="E62" s="177"/>
      <c r="F62" s="22">
        <f>SUMPRODUCT($E$8:$E$17,F8:F17)</f>
        <v>91.95</v>
      </c>
      <c r="G62" s="22">
        <f t="shared" ref="G62:Q62" si="2">SUMPRODUCT($E$8:$E$17,G8:G17)</f>
        <v>34.700000000000003</v>
      </c>
      <c r="H62" s="22">
        <f t="shared" si="2"/>
        <v>45.85</v>
      </c>
      <c r="I62" s="22">
        <f t="shared" si="2"/>
        <v>34.700000000000003</v>
      </c>
      <c r="J62" s="22">
        <f t="shared" si="2"/>
        <v>70.449999999999989</v>
      </c>
      <c r="K62" s="22">
        <f t="shared" si="2"/>
        <v>44.7</v>
      </c>
      <c r="L62" s="22">
        <f t="shared" si="2"/>
        <v>57.35</v>
      </c>
      <c r="M62" s="22">
        <f t="shared" si="2"/>
        <v>34.700000000000003</v>
      </c>
      <c r="N62" s="22">
        <f t="shared" si="2"/>
        <v>70.449999999999989</v>
      </c>
      <c r="O62" s="22">
        <f t="shared" si="2"/>
        <v>34.700000000000003</v>
      </c>
      <c r="P62" s="22">
        <f t="shared" si="2"/>
        <v>55.85</v>
      </c>
      <c r="Q62" s="22">
        <f t="shared" si="2"/>
        <v>34.700000000000003</v>
      </c>
    </row>
    <row r="63" spans="1:17" x14ac:dyDescent="0.25">
      <c r="A63" s="185" t="s">
        <v>75</v>
      </c>
      <c r="B63" s="176"/>
      <c r="C63" s="176"/>
      <c r="D63" s="176"/>
      <c r="E63" s="177"/>
      <c r="F63" s="24">
        <f>SUMPRODUCT($E$18:$E$48,F18:F48)</f>
        <v>187.25</v>
      </c>
      <c r="G63" s="24">
        <f t="shared" ref="G63:Q63" si="3">SUMPRODUCT($E$18:$E$48,G18:G48)</f>
        <v>25.55</v>
      </c>
      <c r="H63" s="24">
        <f t="shared" si="3"/>
        <v>48.8</v>
      </c>
      <c r="I63" s="24">
        <f t="shared" si="3"/>
        <v>46.55</v>
      </c>
      <c r="J63" s="24">
        <f t="shared" si="3"/>
        <v>73.5</v>
      </c>
      <c r="K63" s="24">
        <f t="shared" si="3"/>
        <v>114.55</v>
      </c>
      <c r="L63" s="24">
        <f t="shared" si="3"/>
        <v>162.55000000000001</v>
      </c>
      <c r="M63" s="24">
        <f t="shared" si="3"/>
        <v>25.55</v>
      </c>
      <c r="N63" s="24">
        <f t="shared" si="3"/>
        <v>73.5</v>
      </c>
      <c r="O63" s="24">
        <f t="shared" si="3"/>
        <v>46.55</v>
      </c>
      <c r="P63" s="24">
        <f t="shared" si="3"/>
        <v>87.05</v>
      </c>
      <c r="Q63" s="24">
        <f t="shared" si="3"/>
        <v>25.55</v>
      </c>
    </row>
    <row r="64" spans="1:17" x14ac:dyDescent="0.25">
      <c r="A64" s="186" t="s">
        <v>167</v>
      </c>
      <c r="B64" s="176"/>
      <c r="C64" s="176"/>
      <c r="D64" s="176"/>
      <c r="E64" s="177"/>
      <c r="F64" s="25">
        <f>SUMPRODUCT($E$49:$E$61,F49:F61)</f>
        <v>413.9500000000001</v>
      </c>
      <c r="G64" s="25">
        <f t="shared" ref="G64:Q64" si="4">SUMPRODUCT($E$49:$E$61,G49:G61)</f>
        <v>15.299999999999999</v>
      </c>
      <c r="H64" s="25">
        <f t="shared" si="4"/>
        <v>15.299999999999999</v>
      </c>
      <c r="I64" s="25">
        <f t="shared" si="4"/>
        <v>64.599999999999994</v>
      </c>
      <c r="J64" s="25">
        <f t="shared" si="4"/>
        <v>15.299999999999999</v>
      </c>
      <c r="K64" s="25">
        <f t="shared" si="4"/>
        <v>295.8</v>
      </c>
      <c r="L64" s="25">
        <f t="shared" si="4"/>
        <v>333.2</v>
      </c>
      <c r="M64" s="25">
        <f t="shared" si="4"/>
        <v>15.299999999999999</v>
      </c>
      <c r="N64" s="25">
        <f t="shared" si="4"/>
        <v>15.299999999999999</v>
      </c>
      <c r="O64" s="25">
        <f t="shared" si="4"/>
        <v>64.599999999999994</v>
      </c>
      <c r="P64" s="25">
        <f t="shared" si="4"/>
        <v>28.050000000000004</v>
      </c>
      <c r="Q64" s="25">
        <f t="shared" si="4"/>
        <v>15.299999999999999</v>
      </c>
    </row>
    <row r="65" spans="1:17" x14ac:dyDescent="0.25">
      <c r="A65" s="14"/>
      <c r="B65" s="15"/>
      <c r="C65" s="15"/>
      <c r="D65" s="146"/>
      <c r="E65" s="146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</row>
    <row r="66" spans="1:17" x14ac:dyDescent="0.25">
      <c r="A66" s="175" t="s">
        <v>76</v>
      </c>
      <c r="B66" s="176"/>
      <c r="C66" s="176"/>
      <c r="D66" s="176"/>
      <c r="E66" s="177"/>
      <c r="F66" s="178">
        <f>SUM(F62:Q64)</f>
        <v>2819.05</v>
      </c>
      <c r="G66" s="179"/>
      <c r="H66" s="15"/>
      <c r="I66" s="15"/>
      <c r="J66" s="15"/>
      <c r="K66" s="15"/>
      <c r="L66" s="15"/>
      <c r="M66" s="15"/>
      <c r="N66" s="15"/>
      <c r="O66" s="15"/>
      <c r="P66" s="15"/>
      <c r="Q66" s="15"/>
    </row>
    <row r="67" spans="1:17" x14ac:dyDescent="0.25">
      <c r="A67" s="175" t="s">
        <v>77</v>
      </c>
      <c r="B67" s="176"/>
      <c r="C67" s="176"/>
      <c r="D67" s="176"/>
      <c r="E67" s="177"/>
      <c r="F67" s="178">
        <f>F66*G5</f>
        <v>2819.05</v>
      </c>
      <c r="G67" s="179"/>
      <c r="H67" s="15"/>
      <c r="I67" s="15"/>
      <c r="J67" s="15"/>
      <c r="K67" s="15"/>
      <c r="L67" s="15"/>
      <c r="M67" s="15"/>
      <c r="N67" s="15"/>
      <c r="O67" s="15"/>
      <c r="P67" s="15"/>
      <c r="Q67" s="15"/>
    </row>
    <row r="68" spans="1:17" x14ac:dyDescent="0.25">
      <c r="A68" s="14"/>
      <c r="B68" s="15"/>
      <c r="C68" s="15"/>
      <c r="D68" s="146"/>
      <c r="E68" s="146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</row>
    <row r="69" spans="1:17" x14ac:dyDescent="0.25">
      <c r="F69" s="180"/>
      <c r="G69" s="180"/>
      <c r="H69" s="180"/>
    </row>
  </sheetData>
  <autoFilter ref="A7:Q64" xr:uid="{00000000-0001-0000-0000-000000000000}"/>
  <mergeCells count="16">
    <mergeCell ref="A66:E66"/>
    <mergeCell ref="F66:G66"/>
    <mergeCell ref="F69:H69"/>
    <mergeCell ref="E1:F1"/>
    <mergeCell ref="G1:K1"/>
    <mergeCell ref="E2:F2"/>
    <mergeCell ref="G2:K2"/>
    <mergeCell ref="E3:F3"/>
    <mergeCell ref="G3:K3"/>
    <mergeCell ref="E4:F4"/>
    <mergeCell ref="G4:K4"/>
    <mergeCell ref="A62:E62"/>
    <mergeCell ref="A63:E63"/>
    <mergeCell ref="A64:E64"/>
    <mergeCell ref="A67:E67"/>
    <mergeCell ref="F67:G6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CCFF"/>
    <pageSetUpPr fitToPage="1"/>
  </sheetPr>
  <dimension ref="A1:Q950"/>
  <sheetViews>
    <sheetView topLeftCell="A40" zoomScaleNormal="100" workbookViewId="0">
      <selection activeCell="B8" sqref="B8:B61"/>
    </sheetView>
  </sheetViews>
  <sheetFormatPr baseColWidth="10" defaultColWidth="14.42578125" defaultRowHeight="15" customHeight="1" x14ac:dyDescent="0.25"/>
  <cols>
    <col min="1" max="1" width="5.28515625" style="16" customWidth="1"/>
    <col min="2" max="2" width="58.140625" style="16" bestFit="1" customWidth="1"/>
    <col min="3" max="3" width="10" style="16" customWidth="1"/>
    <col min="4" max="4" width="11.7109375" style="148" customWidth="1"/>
    <col min="5" max="5" width="12.7109375" style="148" bestFit="1" customWidth="1"/>
    <col min="6" max="6" width="5.7109375" style="16" customWidth="1"/>
    <col min="7" max="7" width="6.85546875" style="16" customWidth="1"/>
    <col min="8" max="17" width="7.7109375" style="16" customWidth="1"/>
    <col min="18" max="16384" width="14.42578125" style="16"/>
  </cols>
  <sheetData>
    <row r="1" spans="1:17" ht="12.75" customHeight="1" x14ac:dyDescent="0.25">
      <c r="A1" s="14"/>
      <c r="B1" s="15"/>
      <c r="C1" s="15"/>
      <c r="D1" s="146"/>
      <c r="E1" s="181" t="s">
        <v>26</v>
      </c>
      <c r="F1" s="182"/>
      <c r="G1" s="183" t="s">
        <v>14</v>
      </c>
      <c r="H1" s="182"/>
      <c r="I1" s="182"/>
      <c r="J1" s="182"/>
      <c r="K1" s="182"/>
      <c r="L1" s="15"/>
      <c r="M1" s="15"/>
      <c r="N1" s="15"/>
      <c r="O1" s="15"/>
      <c r="P1" s="15"/>
      <c r="Q1" s="15"/>
    </row>
    <row r="2" spans="1:17" ht="12.75" customHeight="1" x14ac:dyDescent="0.25">
      <c r="A2" s="14"/>
      <c r="B2" s="15"/>
      <c r="C2" s="15"/>
      <c r="D2" s="146"/>
      <c r="E2" s="181" t="s">
        <v>27</v>
      </c>
      <c r="F2" s="182"/>
      <c r="G2" s="183" t="s">
        <v>15</v>
      </c>
      <c r="H2" s="182"/>
      <c r="I2" s="182"/>
      <c r="J2" s="182"/>
      <c r="K2" s="182"/>
      <c r="L2" s="15"/>
      <c r="M2" s="15"/>
      <c r="N2" s="15"/>
      <c r="O2" s="15"/>
      <c r="P2" s="15"/>
      <c r="Q2" s="15"/>
    </row>
    <row r="3" spans="1:17" ht="12.75" customHeight="1" x14ac:dyDescent="0.25">
      <c r="A3" s="14"/>
      <c r="B3" s="15"/>
      <c r="C3" s="15"/>
      <c r="D3" s="146"/>
      <c r="E3" s="181" t="s">
        <v>28</v>
      </c>
      <c r="F3" s="182"/>
      <c r="G3" s="183">
        <v>2014</v>
      </c>
      <c r="H3" s="182"/>
      <c r="I3" s="182"/>
      <c r="J3" s="182"/>
      <c r="K3" s="182"/>
      <c r="L3" s="15"/>
      <c r="M3" s="15"/>
      <c r="N3" s="15"/>
      <c r="O3" s="15"/>
      <c r="P3" s="15"/>
      <c r="Q3" s="15"/>
    </row>
    <row r="4" spans="1:17" ht="12.75" customHeight="1" x14ac:dyDescent="0.25">
      <c r="A4" s="14"/>
      <c r="B4" s="15"/>
      <c r="C4" s="15"/>
      <c r="D4" s="146"/>
      <c r="E4" s="181" t="s">
        <v>26</v>
      </c>
      <c r="F4" s="182"/>
      <c r="G4" s="183" t="s">
        <v>14</v>
      </c>
      <c r="H4" s="182"/>
      <c r="I4" s="182"/>
      <c r="J4" s="182"/>
      <c r="K4" s="182"/>
      <c r="L4" s="15"/>
      <c r="M4" s="15"/>
      <c r="N4" s="15"/>
      <c r="O4" s="15"/>
      <c r="P4" s="15"/>
      <c r="Q4" s="15"/>
    </row>
    <row r="5" spans="1:17" ht="12.75" customHeight="1" x14ac:dyDescent="0.25">
      <c r="A5" s="14"/>
      <c r="B5" s="15"/>
      <c r="C5" s="15"/>
      <c r="D5" s="146"/>
      <c r="E5" s="161" t="s">
        <v>29</v>
      </c>
      <c r="F5" s="17"/>
      <c r="G5" s="18">
        <v>5</v>
      </c>
      <c r="H5" s="18"/>
      <c r="I5" s="18"/>
      <c r="J5" s="18"/>
      <c r="K5" s="18"/>
      <c r="L5" s="15"/>
      <c r="M5" s="15"/>
      <c r="N5" s="15"/>
      <c r="O5" s="15"/>
      <c r="P5" s="15"/>
      <c r="Q5" s="15"/>
    </row>
    <row r="6" spans="1:17" ht="12.75" customHeight="1" x14ac:dyDescent="0.25">
      <c r="A6" s="14"/>
      <c r="B6" s="15"/>
      <c r="C6" s="15"/>
      <c r="D6" s="146"/>
      <c r="E6" s="146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1:17" ht="12.75" customHeight="1" x14ac:dyDescent="0.25">
      <c r="A7" s="26" t="s">
        <v>0</v>
      </c>
      <c r="B7" s="20" t="s">
        <v>30</v>
      </c>
      <c r="C7" s="20" t="s">
        <v>31</v>
      </c>
      <c r="D7" s="140" t="s">
        <v>32</v>
      </c>
      <c r="E7" s="140" t="s">
        <v>1</v>
      </c>
      <c r="F7" s="21" t="s">
        <v>2</v>
      </c>
      <c r="G7" s="21" t="s">
        <v>3</v>
      </c>
      <c r="H7" s="21" t="s">
        <v>4</v>
      </c>
      <c r="I7" s="21" t="s">
        <v>5</v>
      </c>
      <c r="J7" s="21" t="s">
        <v>6</v>
      </c>
      <c r="K7" s="21" t="s">
        <v>7</v>
      </c>
      <c r="L7" s="21" t="s">
        <v>8</v>
      </c>
      <c r="M7" s="21" t="s">
        <v>9</v>
      </c>
      <c r="N7" s="21" t="s">
        <v>10</v>
      </c>
      <c r="O7" s="21" t="s">
        <v>11</v>
      </c>
      <c r="P7" s="21" t="s">
        <v>12</v>
      </c>
      <c r="Q7" s="21" t="s">
        <v>13</v>
      </c>
    </row>
    <row r="8" spans="1:17" ht="12.75" customHeight="1" x14ac:dyDescent="0.25">
      <c r="A8" s="37">
        <v>2</v>
      </c>
      <c r="B8" s="213" t="s">
        <v>33</v>
      </c>
      <c r="C8" s="37" t="s">
        <v>16</v>
      </c>
      <c r="D8" s="142">
        <v>3.9</v>
      </c>
      <c r="E8" s="143">
        <f t="shared" ref="E8:E39" si="0">A8*D8</f>
        <v>7.8</v>
      </c>
      <c r="F8" s="37">
        <v>1</v>
      </c>
      <c r="G8" s="37"/>
      <c r="H8" s="37"/>
      <c r="I8" s="37"/>
      <c r="J8" s="37">
        <v>1</v>
      </c>
      <c r="K8" s="37"/>
      <c r="L8" s="37"/>
      <c r="M8" s="37"/>
      <c r="N8" s="37">
        <v>1</v>
      </c>
      <c r="O8" s="37"/>
      <c r="P8" s="37"/>
      <c r="Q8" s="37"/>
    </row>
    <row r="9" spans="1:17" ht="12.75" customHeight="1" x14ac:dyDescent="0.25">
      <c r="A9" s="37">
        <v>2</v>
      </c>
      <c r="B9" s="213" t="s">
        <v>34</v>
      </c>
      <c r="C9" s="37" t="s">
        <v>16</v>
      </c>
      <c r="D9" s="142">
        <v>5</v>
      </c>
      <c r="E9" s="143">
        <f t="shared" si="0"/>
        <v>10</v>
      </c>
      <c r="F9" s="37">
        <v>1</v>
      </c>
      <c r="G9" s="37"/>
      <c r="H9" s="37"/>
      <c r="I9" s="37"/>
      <c r="J9" s="37"/>
      <c r="K9" s="37">
        <v>1</v>
      </c>
      <c r="L9" s="37"/>
      <c r="M9" s="37"/>
      <c r="N9" s="37"/>
      <c r="O9" s="37"/>
      <c r="P9" s="37">
        <v>1</v>
      </c>
      <c r="Q9" s="37"/>
    </row>
    <row r="10" spans="1:17" ht="12.75" customHeight="1" x14ac:dyDescent="0.25">
      <c r="A10" s="37">
        <v>8</v>
      </c>
      <c r="B10" s="213" t="s">
        <v>35</v>
      </c>
      <c r="C10" s="37" t="s">
        <v>16</v>
      </c>
      <c r="D10" s="142">
        <v>3.9</v>
      </c>
      <c r="E10" s="143">
        <f t="shared" si="0"/>
        <v>31.2</v>
      </c>
      <c r="F10" s="37">
        <v>1</v>
      </c>
      <c r="G10" s="37">
        <v>1</v>
      </c>
      <c r="H10" s="37">
        <v>1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1</v>
      </c>
      <c r="Q10" s="37">
        <v>1</v>
      </c>
    </row>
    <row r="11" spans="1:17" ht="12.75" customHeight="1" x14ac:dyDescent="0.25">
      <c r="A11" s="37">
        <v>3</v>
      </c>
      <c r="B11" s="213" t="s">
        <v>36</v>
      </c>
      <c r="C11" s="37" t="s">
        <v>16</v>
      </c>
      <c r="D11" s="142">
        <v>3.9</v>
      </c>
      <c r="E11" s="143">
        <f t="shared" si="0"/>
        <v>11.7</v>
      </c>
      <c r="F11" s="37">
        <v>1</v>
      </c>
      <c r="G11" s="37"/>
      <c r="H11" s="37"/>
      <c r="I11" s="37"/>
      <c r="J11" s="37">
        <v>1</v>
      </c>
      <c r="K11" s="37"/>
      <c r="L11" s="37"/>
      <c r="M11" s="37"/>
      <c r="N11" s="37">
        <v>1</v>
      </c>
      <c r="O11" s="37"/>
      <c r="P11" s="37"/>
      <c r="Q11" s="37"/>
    </row>
    <row r="12" spans="1:17" ht="12.75" customHeight="1" x14ac:dyDescent="0.25">
      <c r="A12" s="37">
        <v>1</v>
      </c>
      <c r="B12" s="213" t="s">
        <v>37</v>
      </c>
      <c r="C12" s="37" t="s">
        <v>16</v>
      </c>
      <c r="D12" s="142">
        <v>7.65</v>
      </c>
      <c r="E12" s="143">
        <f t="shared" si="0"/>
        <v>7.65</v>
      </c>
      <c r="F12" s="37">
        <v>1</v>
      </c>
      <c r="G12" s="37"/>
      <c r="H12" s="37">
        <v>1</v>
      </c>
      <c r="I12" s="37"/>
      <c r="J12" s="37">
        <v>1</v>
      </c>
      <c r="K12" s="37"/>
      <c r="L12" s="37">
        <v>1</v>
      </c>
      <c r="M12" s="37"/>
      <c r="N12" s="37">
        <v>1</v>
      </c>
      <c r="O12" s="37"/>
      <c r="P12" s="37">
        <v>1</v>
      </c>
      <c r="Q12" s="37"/>
    </row>
    <row r="13" spans="1:17" ht="12.75" customHeight="1" x14ac:dyDescent="0.25">
      <c r="A13" s="38">
        <v>1</v>
      </c>
      <c r="B13" s="213" t="s">
        <v>38</v>
      </c>
      <c r="C13" s="37" t="s">
        <v>16</v>
      </c>
      <c r="D13" s="142">
        <v>3.5</v>
      </c>
      <c r="E13" s="143">
        <f t="shared" si="0"/>
        <v>3.5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</row>
    <row r="14" spans="1:17" ht="12.75" customHeight="1" x14ac:dyDescent="0.25">
      <c r="A14" s="38">
        <v>1</v>
      </c>
      <c r="B14" s="213" t="s">
        <v>39</v>
      </c>
      <c r="C14" s="37" t="s">
        <v>16</v>
      </c>
      <c r="D14" s="142">
        <v>3.5</v>
      </c>
      <c r="E14" s="143">
        <f t="shared" si="0"/>
        <v>3.5</v>
      </c>
      <c r="F14" s="37">
        <v>1</v>
      </c>
      <c r="G14" s="39"/>
      <c r="H14" s="39"/>
      <c r="I14" s="37"/>
      <c r="J14" s="37"/>
      <c r="K14" s="37"/>
      <c r="L14" s="37">
        <v>1</v>
      </c>
      <c r="M14" s="37"/>
      <c r="N14" s="37"/>
      <c r="O14" s="39"/>
      <c r="P14" s="39"/>
      <c r="Q14" s="37"/>
    </row>
    <row r="15" spans="1:17" ht="12.75" customHeight="1" x14ac:dyDescent="0.25">
      <c r="A15" s="38">
        <v>1</v>
      </c>
      <c r="B15" s="214" t="s">
        <v>40</v>
      </c>
      <c r="C15" s="40" t="s">
        <v>16</v>
      </c>
      <c r="D15" s="142">
        <v>3.5</v>
      </c>
      <c r="E15" s="143">
        <f t="shared" si="0"/>
        <v>3.5</v>
      </c>
      <c r="F15" s="37">
        <v>1</v>
      </c>
      <c r="G15" s="39"/>
      <c r="H15" s="37">
        <v>1</v>
      </c>
      <c r="I15" s="39"/>
      <c r="J15" s="37">
        <v>1</v>
      </c>
      <c r="K15" s="37"/>
      <c r="L15" s="37">
        <v>1</v>
      </c>
      <c r="M15" s="37"/>
      <c r="N15" s="37">
        <v>1</v>
      </c>
      <c r="O15" s="39"/>
      <c r="P15" s="37">
        <v>1</v>
      </c>
      <c r="Q15" s="39"/>
    </row>
    <row r="16" spans="1:17" ht="12.75" customHeight="1" x14ac:dyDescent="0.25">
      <c r="A16" s="37">
        <v>1</v>
      </c>
      <c r="B16" s="213" t="s">
        <v>41</v>
      </c>
      <c r="C16" s="37" t="s">
        <v>16</v>
      </c>
      <c r="D16" s="142">
        <v>5.0999999999999996</v>
      </c>
      <c r="E16" s="143">
        <f t="shared" si="0"/>
        <v>5.0999999999999996</v>
      </c>
      <c r="F16" s="37">
        <v>1</v>
      </c>
      <c r="G16" s="37"/>
      <c r="H16" s="37"/>
      <c r="I16" s="37"/>
      <c r="J16" s="37">
        <v>1</v>
      </c>
      <c r="K16" s="37"/>
      <c r="L16" s="37"/>
      <c r="M16" s="37"/>
      <c r="N16" s="37">
        <v>1</v>
      </c>
      <c r="O16" s="37"/>
      <c r="P16" s="37"/>
      <c r="Q16" s="37"/>
    </row>
    <row r="17" spans="1:17" ht="12.75" customHeight="1" x14ac:dyDescent="0.25">
      <c r="A17" s="37">
        <v>1</v>
      </c>
      <c r="B17" s="213" t="s">
        <v>42</v>
      </c>
      <c r="C17" s="37" t="s">
        <v>16</v>
      </c>
      <c r="D17" s="142">
        <v>8</v>
      </c>
      <c r="E17" s="143">
        <f t="shared" si="0"/>
        <v>8</v>
      </c>
      <c r="F17" s="37">
        <v>1</v>
      </c>
      <c r="G17" s="37"/>
      <c r="H17" s="37"/>
      <c r="I17" s="37"/>
      <c r="J17" s="37"/>
      <c r="K17" s="37"/>
      <c r="L17" s="37">
        <v>1</v>
      </c>
      <c r="M17" s="37"/>
      <c r="N17" s="37"/>
      <c r="O17" s="37"/>
      <c r="P17" s="37"/>
      <c r="Q17" s="37"/>
    </row>
    <row r="18" spans="1:17" ht="12.75" customHeight="1" x14ac:dyDescent="0.25">
      <c r="A18" s="44">
        <v>1</v>
      </c>
      <c r="B18" s="215" t="s">
        <v>43</v>
      </c>
      <c r="C18" s="44" t="s">
        <v>17</v>
      </c>
      <c r="D18" s="144">
        <v>10</v>
      </c>
      <c r="E18" s="145">
        <f t="shared" si="0"/>
        <v>10</v>
      </c>
      <c r="F18" s="44">
        <v>1</v>
      </c>
      <c r="G18" s="44"/>
      <c r="H18" s="44"/>
      <c r="I18" s="44"/>
      <c r="J18" s="44"/>
      <c r="K18" s="44"/>
      <c r="L18" s="44">
        <v>1</v>
      </c>
      <c r="M18" s="44"/>
      <c r="N18" s="44"/>
      <c r="O18" s="44"/>
      <c r="P18" s="44"/>
      <c r="Q18" s="44"/>
    </row>
    <row r="19" spans="1:17" ht="12.75" customHeight="1" x14ac:dyDescent="0.25">
      <c r="A19" s="45">
        <v>1</v>
      </c>
      <c r="B19" s="216" t="s">
        <v>44</v>
      </c>
      <c r="C19" s="46" t="s">
        <v>17</v>
      </c>
      <c r="D19" s="144">
        <v>10.5</v>
      </c>
      <c r="E19" s="145">
        <f t="shared" si="0"/>
        <v>10.5</v>
      </c>
      <c r="F19" s="44">
        <v>1</v>
      </c>
      <c r="G19" s="44"/>
      <c r="H19" s="44"/>
      <c r="I19" s="44"/>
      <c r="J19" s="44">
        <v>1</v>
      </c>
      <c r="K19" s="44"/>
      <c r="L19" s="44"/>
      <c r="M19" s="44"/>
      <c r="N19" s="44">
        <v>1</v>
      </c>
      <c r="O19" s="44"/>
      <c r="P19" s="44"/>
      <c r="Q19" s="44"/>
    </row>
    <row r="20" spans="1:17" ht="12.75" customHeight="1" x14ac:dyDescent="0.25">
      <c r="A20" s="45">
        <v>1</v>
      </c>
      <c r="B20" s="216" t="s">
        <v>164</v>
      </c>
      <c r="C20" s="46" t="s">
        <v>17</v>
      </c>
      <c r="D20" s="144">
        <v>0</v>
      </c>
      <c r="E20" s="145">
        <f t="shared" si="0"/>
        <v>0</v>
      </c>
      <c r="F20" s="44">
        <v>1</v>
      </c>
      <c r="G20" s="44"/>
      <c r="H20" s="44">
        <v>1</v>
      </c>
      <c r="I20" s="44"/>
      <c r="J20" s="44">
        <v>1</v>
      </c>
      <c r="K20" s="44"/>
      <c r="L20" s="44">
        <v>1</v>
      </c>
      <c r="M20" s="44"/>
      <c r="N20" s="44">
        <v>1</v>
      </c>
      <c r="O20" s="44"/>
      <c r="P20" s="44">
        <v>1</v>
      </c>
      <c r="Q20" s="44"/>
    </row>
    <row r="21" spans="1:17" ht="12.75" customHeight="1" x14ac:dyDescent="0.25">
      <c r="A21" s="45">
        <v>1</v>
      </c>
      <c r="B21" s="216" t="s">
        <v>165</v>
      </c>
      <c r="C21" s="46" t="s">
        <v>17</v>
      </c>
      <c r="D21" s="144">
        <v>10.5</v>
      </c>
      <c r="E21" s="145">
        <f t="shared" si="0"/>
        <v>10.5</v>
      </c>
      <c r="F21" s="44">
        <v>1</v>
      </c>
      <c r="G21" s="44"/>
      <c r="H21" s="44">
        <v>1</v>
      </c>
      <c r="I21" s="44"/>
      <c r="J21" s="44">
        <v>1</v>
      </c>
      <c r="K21" s="44"/>
      <c r="L21" s="44">
        <v>1</v>
      </c>
      <c r="M21" s="44"/>
      <c r="N21" s="44">
        <v>1</v>
      </c>
      <c r="O21" s="44"/>
      <c r="P21" s="44">
        <v>1</v>
      </c>
      <c r="Q21" s="44"/>
    </row>
    <row r="22" spans="1:17" ht="12.75" customHeight="1" x14ac:dyDescent="0.25">
      <c r="A22" s="45">
        <v>1</v>
      </c>
      <c r="B22" s="215" t="s">
        <v>45</v>
      </c>
      <c r="C22" s="44" t="s">
        <v>17</v>
      </c>
      <c r="D22" s="144">
        <v>5.95</v>
      </c>
      <c r="E22" s="145">
        <f t="shared" si="0"/>
        <v>5.95</v>
      </c>
      <c r="F22" s="44">
        <v>1</v>
      </c>
      <c r="G22" s="44"/>
      <c r="H22" s="44"/>
      <c r="I22" s="44"/>
      <c r="J22" s="44">
        <v>1</v>
      </c>
      <c r="K22" s="44"/>
      <c r="L22" s="44"/>
      <c r="M22" s="44"/>
      <c r="N22" s="44">
        <v>1</v>
      </c>
      <c r="O22" s="44"/>
      <c r="P22" s="44"/>
      <c r="Q22" s="44"/>
    </row>
    <row r="23" spans="1:17" ht="12.75" customHeight="1" x14ac:dyDescent="0.25">
      <c r="A23" s="45">
        <v>1</v>
      </c>
      <c r="B23" s="215" t="s">
        <v>166</v>
      </c>
      <c r="C23" s="44" t="s">
        <v>17</v>
      </c>
      <c r="D23" s="144">
        <v>0</v>
      </c>
      <c r="E23" s="145">
        <f t="shared" si="0"/>
        <v>0</v>
      </c>
      <c r="F23" s="44">
        <v>1</v>
      </c>
      <c r="G23" s="44">
        <v>1</v>
      </c>
      <c r="H23" s="44">
        <v>1</v>
      </c>
      <c r="I23" s="44">
        <v>1</v>
      </c>
      <c r="J23" s="44">
        <v>1</v>
      </c>
      <c r="K23" s="44">
        <v>1</v>
      </c>
      <c r="L23" s="44">
        <v>1</v>
      </c>
      <c r="M23" s="44">
        <v>1</v>
      </c>
      <c r="N23" s="44">
        <v>1</v>
      </c>
      <c r="O23" s="44">
        <v>1</v>
      </c>
      <c r="P23" s="44">
        <v>1</v>
      </c>
      <c r="Q23" s="44">
        <v>1</v>
      </c>
    </row>
    <row r="24" spans="1:17" ht="12.75" customHeight="1" x14ac:dyDescent="0.25">
      <c r="A24" s="45">
        <v>1</v>
      </c>
      <c r="B24" s="216" t="s">
        <v>46</v>
      </c>
      <c r="C24" s="46" t="s">
        <v>17</v>
      </c>
      <c r="D24" s="144">
        <v>2.5499999999999998</v>
      </c>
      <c r="E24" s="145">
        <f t="shared" si="0"/>
        <v>2.5499999999999998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</row>
    <row r="25" spans="1:17" ht="12.75" customHeight="1" x14ac:dyDescent="0.25">
      <c r="A25" s="45">
        <v>1</v>
      </c>
      <c r="B25" s="216" t="s">
        <v>47</v>
      </c>
      <c r="C25" s="46" t="s">
        <v>17</v>
      </c>
      <c r="D25" s="144">
        <v>0</v>
      </c>
      <c r="E25" s="145">
        <f t="shared" si="0"/>
        <v>0</v>
      </c>
      <c r="F25" s="44">
        <v>1</v>
      </c>
      <c r="G25" s="44"/>
      <c r="H25" s="44"/>
      <c r="I25" s="44"/>
      <c r="J25" s="44">
        <v>1</v>
      </c>
      <c r="K25" s="44"/>
      <c r="L25" s="44"/>
      <c r="M25" s="44"/>
      <c r="N25" s="44">
        <v>1</v>
      </c>
      <c r="O25" s="44"/>
      <c r="P25" s="44"/>
      <c r="Q25" s="44"/>
    </row>
    <row r="26" spans="1:17" ht="12.75" customHeight="1" x14ac:dyDescent="0.25">
      <c r="A26" s="45">
        <v>1</v>
      </c>
      <c r="B26" s="216" t="s">
        <v>48</v>
      </c>
      <c r="C26" s="46" t="s">
        <v>17</v>
      </c>
      <c r="D26" s="144">
        <v>3</v>
      </c>
      <c r="E26" s="145">
        <f t="shared" si="0"/>
        <v>3</v>
      </c>
      <c r="F26" s="44">
        <v>1</v>
      </c>
      <c r="G26" s="44"/>
      <c r="H26" s="44"/>
      <c r="I26" s="44"/>
      <c r="J26" s="44">
        <v>1</v>
      </c>
      <c r="K26" s="44"/>
      <c r="L26" s="44"/>
      <c r="M26" s="44"/>
      <c r="N26" s="44">
        <v>1</v>
      </c>
      <c r="O26" s="44"/>
      <c r="P26" s="44"/>
      <c r="Q26" s="44"/>
    </row>
    <row r="27" spans="1:17" ht="12.75" customHeight="1" x14ac:dyDescent="0.25">
      <c r="A27" s="45">
        <v>1</v>
      </c>
      <c r="B27" s="216" t="s">
        <v>49</v>
      </c>
      <c r="C27" s="46" t="s">
        <v>17</v>
      </c>
      <c r="D27" s="144">
        <v>3</v>
      </c>
      <c r="E27" s="145">
        <f t="shared" si="0"/>
        <v>3</v>
      </c>
      <c r="F27" s="44">
        <v>1</v>
      </c>
      <c r="G27" s="44"/>
      <c r="H27" s="44"/>
      <c r="I27" s="44"/>
      <c r="J27" s="44">
        <v>1</v>
      </c>
      <c r="K27" s="44"/>
      <c r="L27" s="44"/>
      <c r="M27" s="44"/>
      <c r="N27" s="44">
        <v>1</v>
      </c>
      <c r="O27" s="44"/>
      <c r="P27" s="44"/>
      <c r="Q27" s="44"/>
    </row>
    <row r="28" spans="1:17" ht="12.75" customHeight="1" x14ac:dyDescent="0.25">
      <c r="A28" s="45">
        <v>1</v>
      </c>
      <c r="B28" s="216" t="s">
        <v>162</v>
      </c>
      <c r="C28" s="46" t="s">
        <v>17</v>
      </c>
      <c r="D28" s="144">
        <v>21.25</v>
      </c>
      <c r="E28" s="145">
        <f t="shared" si="0"/>
        <v>21.25</v>
      </c>
      <c r="F28" s="44"/>
      <c r="G28" s="44"/>
      <c r="H28" s="44"/>
      <c r="I28" s="44"/>
      <c r="J28" s="44"/>
      <c r="K28" s="44"/>
      <c r="L28" s="44">
        <v>1</v>
      </c>
      <c r="M28" s="44"/>
      <c r="N28" s="44"/>
      <c r="O28" s="44"/>
      <c r="P28" s="44"/>
      <c r="Q28" s="44"/>
    </row>
    <row r="29" spans="1:17" ht="12.75" customHeight="1" x14ac:dyDescent="0.25">
      <c r="A29" s="45">
        <v>1</v>
      </c>
      <c r="B29" s="216" t="s">
        <v>50</v>
      </c>
      <c r="C29" s="46" t="s">
        <v>17</v>
      </c>
      <c r="D29" s="144">
        <v>0</v>
      </c>
      <c r="E29" s="145">
        <f t="shared" si="0"/>
        <v>0</v>
      </c>
      <c r="F29" s="44">
        <v>1</v>
      </c>
      <c r="G29" s="44">
        <v>1</v>
      </c>
      <c r="H29" s="44">
        <v>1</v>
      </c>
      <c r="I29" s="44">
        <v>1</v>
      </c>
      <c r="J29" s="44">
        <v>1</v>
      </c>
      <c r="K29" s="44">
        <v>1</v>
      </c>
      <c r="L29" s="44">
        <v>1</v>
      </c>
      <c r="M29" s="44">
        <v>1</v>
      </c>
      <c r="N29" s="44">
        <v>1</v>
      </c>
      <c r="O29" s="44">
        <v>1</v>
      </c>
      <c r="P29" s="44">
        <v>1</v>
      </c>
      <c r="Q29" s="44">
        <v>1</v>
      </c>
    </row>
    <row r="30" spans="1:17" ht="12.75" customHeight="1" x14ac:dyDescent="0.25">
      <c r="A30" s="45">
        <v>1</v>
      </c>
      <c r="B30" s="216" t="s">
        <v>51</v>
      </c>
      <c r="C30" s="46" t="s">
        <v>17</v>
      </c>
      <c r="D30" s="144">
        <v>8.5</v>
      </c>
      <c r="E30" s="145">
        <f t="shared" si="0"/>
        <v>8.5</v>
      </c>
      <c r="F30" s="44">
        <v>1</v>
      </c>
      <c r="G30" s="44"/>
      <c r="H30" s="44"/>
      <c r="I30" s="44"/>
      <c r="J30" s="44"/>
      <c r="K30" s="44">
        <v>1</v>
      </c>
      <c r="L30" s="44"/>
      <c r="M30" s="44"/>
      <c r="N30" s="44"/>
      <c r="O30" s="44"/>
      <c r="P30" s="44">
        <v>1</v>
      </c>
      <c r="Q30" s="44"/>
    </row>
    <row r="31" spans="1:17" ht="12.75" customHeight="1" x14ac:dyDescent="0.25">
      <c r="A31" s="45">
        <v>1</v>
      </c>
      <c r="B31" s="216" t="s">
        <v>190</v>
      </c>
      <c r="C31" s="46" t="s">
        <v>17</v>
      </c>
      <c r="D31" s="144">
        <v>17</v>
      </c>
      <c r="E31" s="145">
        <f t="shared" si="0"/>
        <v>17</v>
      </c>
      <c r="F31" s="44"/>
      <c r="G31" s="44"/>
      <c r="H31" s="44"/>
      <c r="I31" s="44"/>
      <c r="J31" s="44"/>
      <c r="K31" s="44"/>
      <c r="L31" s="44">
        <v>1</v>
      </c>
      <c r="M31" s="44"/>
      <c r="N31" s="44"/>
      <c r="O31" s="44"/>
      <c r="P31" s="44"/>
      <c r="Q31" s="44"/>
    </row>
    <row r="32" spans="1:17" ht="12.75" customHeight="1" x14ac:dyDescent="0.25">
      <c r="A32" s="45">
        <v>1</v>
      </c>
      <c r="B32" s="216" t="s">
        <v>52</v>
      </c>
      <c r="C32" s="46" t="s">
        <v>17</v>
      </c>
      <c r="D32" s="144">
        <v>0</v>
      </c>
      <c r="E32" s="145">
        <f t="shared" si="0"/>
        <v>0</v>
      </c>
      <c r="F32" s="44">
        <v>1</v>
      </c>
      <c r="G32" s="44"/>
      <c r="H32" s="44">
        <v>1</v>
      </c>
      <c r="I32" s="44"/>
      <c r="J32" s="44">
        <v>1</v>
      </c>
      <c r="K32" s="44"/>
      <c r="L32" s="44">
        <v>1</v>
      </c>
      <c r="M32" s="44"/>
      <c r="N32" s="44">
        <v>1</v>
      </c>
      <c r="O32" s="44"/>
      <c r="P32" s="44">
        <v>1</v>
      </c>
      <c r="Q32" s="44"/>
    </row>
    <row r="33" spans="1:17" ht="12.75" customHeight="1" x14ac:dyDescent="0.25">
      <c r="A33" s="44">
        <v>1</v>
      </c>
      <c r="B33" s="215" t="s">
        <v>53</v>
      </c>
      <c r="C33" s="44" t="s">
        <v>17</v>
      </c>
      <c r="D33" s="144">
        <v>8.5</v>
      </c>
      <c r="E33" s="145">
        <f t="shared" si="0"/>
        <v>8.5</v>
      </c>
      <c r="F33" s="44">
        <v>1</v>
      </c>
      <c r="G33" s="44"/>
      <c r="H33" s="44"/>
      <c r="I33" s="44"/>
      <c r="J33" s="44"/>
      <c r="K33" s="44">
        <v>1</v>
      </c>
      <c r="L33" s="44"/>
      <c r="M33" s="44"/>
      <c r="N33" s="44"/>
      <c r="O33" s="44"/>
      <c r="P33" s="44">
        <v>1</v>
      </c>
      <c r="Q33" s="44"/>
    </row>
    <row r="34" spans="1:17" ht="12.75" customHeight="1" x14ac:dyDescent="0.25">
      <c r="A34" s="44">
        <v>1</v>
      </c>
      <c r="B34" s="215" t="s">
        <v>54</v>
      </c>
      <c r="C34" s="44" t="s">
        <v>17</v>
      </c>
      <c r="D34" s="144">
        <v>0</v>
      </c>
      <c r="E34" s="145">
        <f t="shared" si="0"/>
        <v>0</v>
      </c>
      <c r="F34" s="44">
        <v>1</v>
      </c>
      <c r="G34" s="44"/>
      <c r="H34" s="44"/>
      <c r="I34" s="44"/>
      <c r="J34" s="44"/>
      <c r="K34" s="44"/>
      <c r="L34" s="44">
        <v>1</v>
      </c>
      <c r="M34" s="44"/>
      <c r="N34" s="44"/>
      <c r="O34" s="44"/>
      <c r="P34" s="44"/>
      <c r="Q34" s="44"/>
    </row>
    <row r="35" spans="1:17" ht="12.75" customHeight="1" x14ac:dyDescent="0.25">
      <c r="A35" s="44">
        <v>1</v>
      </c>
      <c r="B35" s="215" t="s">
        <v>55</v>
      </c>
      <c r="C35" s="44" t="s">
        <v>17</v>
      </c>
      <c r="D35" s="144">
        <v>10.5</v>
      </c>
      <c r="E35" s="145">
        <f t="shared" si="0"/>
        <v>10.5</v>
      </c>
      <c r="F35" s="44">
        <v>1</v>
      </c>
      <c r="G35" s="44"/>
      <c r="H35" s="44"/>
      <c r="I35" s="44"/>
      <c r="J35" s="44"/>
      <c r="K35" s="44"/>
      <c r="L35" s="44">
        <v>1</v>
      </c>
      <c r="M35" s="44"/>
      <c r="N35" s="44"/>
      <c r="O35" s="44"/>
      <c r="P35" s="44"/>
      <c r="Q35" s="44"/>
    </row>
    <row r="36" spans="1:17" ht="12.75" customHeight="1" x14ac:dyDescent="0.25">
      <c r="A36" s="45">
        <v>1</v>
      </c>
      <c r="B36" s="216" t="s">
        <v>56</v>
      </c>
      <c r="C36" s="46" t="s">
        <v>17</v>
      </c>
      <c r="D36" s="144">
        <v>0</v>
      </c>
      <c r="E36" s="145">
        <f t="shared" si="0"/>
        <v>0</v>
      </c>
      <c r="F36" s="44">
        <v>1</v>
      </c>
      <c r="G36" s="44"/>
      <c r="H36" s="44"/>
      <c r="I36" s="44"/>
      <c r="J36" s="44"/>
      <c r="K36" s="44"/>
      <c r="L36" s="44">
        <v>1</v>
      </c>
      <c r="M36" s="44"/>
      <c r="N36" s="44"/>
      <c r="O36" s="44"/>
      <c r="P36" s="44"/>
      <c r="Q36" s="44"/>
    </row>
    <row r="37" spans="1:17" ht="12.75" customHeight="1" x14ac:dyDescent="0.25">
      <c r="A37" s="45">
        <v>1</v>
      </c>
      <c r="B37" s="215" t="s">
        <v>57</v>
      </c>
      <c r="C37" s="44" t="s">
        <v>17</v>
      </c>
      <c r="D37" s="144">
        <v>10.5</v>
      </c>
      <c r="E37" s="145">
        <f t="shared" si="0"/>
        <v>10.5</v>
      </c>
      <c r="F37" s="44">
        <v>1</v>
      </c>
      <c r="G37" s="44"/>
      <c r="H37" s="44"/>
      <c r="I37" s="44">
        <v>1</v>
      </c>
      <c r="J37" s="44"/>
      <c r="K37" s="44"/>
      <c r="L37" s="44">
        <v>1</v>
      </c>
      <c r="M37" s="44"/>
      <c r="N37" s="44"/>
      <c r="O37" s="44">
        <v>1</v>
      </c>
      <c r="P37" s="44"/>
      <c r="Q37" s="44"/>
    </row>
    <row r="38" spans="1:17" ht="12.75" customHeight="1" x14ac:dyDescent="0.25">
      <c r="A38" s="45">
        <v>1</v>
      </c>
      <c r="B38" s="216" t="s">
        <v>191</v>
      </c>
      <c r="C38" s="46" t="s">
        <v>17</v>
      </c>
      <c r="D38" s="144">
        <v>10.5</v>
      </c>
      <c r="E38" s="145">
        <f t="shared" si="0"/>
        <v>10.5</v>
      </c>
      <c r="F38" s="44">
        <v>1</v>
      </c>
      <c r="G38" s="44"/>
      <c r="H38" s="44"/>
      <c r="I38" s="44">
        <v>1</v>
      </c>
      <c r="J38" s="44"/>
      <c r="K38" s="44"/>
      <c r="L38" s="44">
        <v>1</v>
      </c>
      <c r="M38" s="44"/>
      <c r="N38" s="44"/>
      <c r="O38" s="44">
        <v>1</v>
      </c>
      <c r="P38" s="44"/>
      <c r="Q38" s="44"/>
    </row>
    <row r="39" spans="1:17" ht="12.75" customHeight="1" x14ac:dyDescent="0.25">
      <c r="A39" s="45">
        <v>1</v>
      </c>
      <c r="B39" s="216" t="s">
        <v>158</v>
      </c>
      <c r="C39" s="46" t="s">
        <v>17</v>
      </c>
      <c r="D39" s="144">
        <v>10.5</v>
      </c>
      <c r="E39" s="145">
        <f t="shared" si="0"/>
        <v>10.5</v>
      </c>
      <c r="F39" s="44"/>
      <c r="G39" s="44"/>
      <c r="H39" s="44"/>
      <c r="I39" s="44"/>
      <c r="J39" s="44"/>
      <c r="K39" s="44">
        <v>1</v>
      </c>
      <c r="L39" s="44"/>
      <c r="M39" s="44"/>
      <c r="N39" s="44"/>
      <c r="O39" s="44"/>
      <c r="P39" s="44"/>
      <c r="Q39" s="44"/>
    </row>
    <row r="40" spans="1:17" ht="12.75" customHeight="1" x14ac:dyDescent="0.25">
      <c r="A40" s="44">
        <v>1</v>
      </c>
      <c r="B40" s="215" t="s">
        <v>59</v>
      </c>
      <c r="C40" s="44" t="s">
        <v>17</v>
      </c>
      <c r="D40" s="144">
        <v>0</v>
      </c>
      <c r="E40" s="145">
        <f t="shared" ref="E40:E61" si="1">A40*D40</f>
        <v>0</v>
      </c>
      <c r="F40" s="44">
        <v>1</v>
      </c>
      <c r="G40" s="44">
        <v>1</v>
      </c>
      <c r="H40" s="44">
        <v>1</v>
      </c>
      <c r="I40" s="44">
        <v>1</v>
      </c>
      <c r="J40" s="44">
        <v>1</v>
      </c>
      <c r="K40" s="44">
        <v>1</v>
      </c>
      <c r="L40" s="44">
        <v>1</v>
      </c>
      <c r="M40" s="44">
        <v>1</v>
      </c>
      <c r="N40" s="44">
        <v>1</v>
      </c>
      <c r="O40" s="44">
        <v>1</v>
      </c>
      <c r="P40" s="44">
        <v>1</v>
      </c>
      <c r="Q40" s="44">
        <v>1</v>
      </c>
    </row>
    <row r="41" spans="1:17" ht="12.75" customHeight="1" x14ac:dyDescent="0.25">
      <c r="A41" s="44">
        <v>1</v>
      </c>
      <c r="B41" s="215" t="s">
        <v>192</v>
      </c>
      <c r="C41" s="44" t="s">
        <v>17</v>
      </c>
      <c r="D41" s="144">
        <v>10.5</v>
      </c>
      <c r="E41" s="145">
        <f t="shared" si="1"/>
        <v>10.5</v>
      </c>
      <c r="F41" s="44">
        <v>1</v>
      </c>
      <c r="G41" s="44"/>
      <c r="H41" s="44"/>
      <c r="I41" s="44"/>
      <c r="J41" s="44"/>
      <c r="K41" s="44"/>
      <c r="L41" s="44">
        <v>1</v>
      </c>
      <c r="M41" s="44"/>
      <c r="N41" s="44"/>
      <c r="O41" s="44"/>
      <c r="P41" s="44"/>
      <c r="Q41" s="44"/>
    </row>
    <row r="42" spans="1:17" ht="12.75" customHeight="1" x14ac:dyDescent="0.25">
      <c r="A42" s="44">
        <v>1</v>
      </c>
      <c r="B42" s="215" t="s">
        <v>61</v>
      </c>
      <c r="C42" s="44" t="s">
        <v>17</v>
      </c>
      <c r="D42" s="144">
        <v>2</v>
      </c>
      <c r="E42" s="145">
        <f t="shared" si="1"/>
        <v>2</v>
      </c>
      <c r="F42" s="44">
        <v>1</v>
      </c>
      <c r="G42" s="44">
        <v>1</v>
      </c>
      <c r="H42" s="44">
        <v>1</v>
      </c>
      <c r="I42" s="44">
        <v>1</v>
      </c>
      <c r="J42" s="44">
        <v>1</v>
      </c>
      <c r="K42" s="44">
        <v>1</v>
      </c>
      <c r="L42" s="44">
        <v>1</v>
      </c>
      <c r="M42" s="44">
        <v>1</v>
      </c>
      <c r="N42" s="44">
        <v>1</v>
      </c>
      <c r="O42" s="44">
        <v>1</v>
      </c>
      <c r="P42" s="44">
        <v>1</v>
      </c>
      <c r="Q42" s="44">
        <v>1</v>
      </c>
    </row>
    <row r="43" spans="1:17" ht="12.75" customHeight="1" x14ac:dyDescent="0.25">
      <c r="A43" s="44">
        <v>1</v>
      </c>
      <c r="B43" s="215" t="s">
        <v>62</v>
      </c>
      <c r="C43" s="44" t="s">
        <v>17</v>
      </c>
      <c r="D43" s="144">
        <v>10.5</v>
      </c>
      <c r="E43" s="145">
        <f t="shared" si="1"/>
        <v>10.5</v>
      </c>
      <c r="F43" s="44">
        <v>1</v>
      </c>
      <c r="G43" s="44"/>
      <c r="H43" s="44">
        <v>1</v>
      </c>
      <c r="I43" s="44"/>
      <c r="J43" s="44">
        <v>1</v>
      </c>
      <c r="K43" s="44"/>
      <c r="L43" s="44">
        <v>1</v>
      </c>
      <c r="M43" s="44"/>
      <c r="N43" s="44">
        <v>1</v>
      </c>
      <c r="O43" s="44"/>
      <c r="P43" s="44">
        <v>1</v>
      </c>
      <c r="Q43" s="44"/>
    </row>
    <row r="44" spans="1:17" ht="12.75" customHeight="1" x14ac:dyDescent="0.25">
      <c r="A44" s="44">
        <v>1</v>
      </c>
      <c r="B44" s="215" t="s">
        <v>193</v>
      </c>
      <c r="C44" s="44" t="s">
        <v>17</v>
      </c>
      <c r="D44" s="144">
        <v>21.25</v>
      </c>
      <c r="E44" s="145">
        <f t="shared" si="1"/>
        <v>21.25</v>
      </c>
      <c r="F44" s="44">
        <v>1</v>
      </c>
      <c r="G44" s="44"/>
      <c r="H44" s="44"/>
      <c r="I44" s="44"/>
      <c r="J44" s="44"/>
      <c r="K44" s="44"/>
      <c r="L44" s="44">
        <v>1</v>
      </c>
      <c r="M44" s="44"/>
      <c r="N44" s="44"/>
      <c r="O44" s="44"/>
      <c r="P44" s="44"/>
      <c r="Q44" s="44"/>
    </row>
    <row r="45" spans="1:17" ht="12.75" customHeight="1" x14ac:dyDescent="0.25">
      <c r="A45" s="44">
        <v>1</v>
      </c>
      <c r="B45" s="215" t="s">
        <v>155</v>
      </c>
      <c r="C45" s="44" t="s">
        <v>17</v>
      </c>
      <c r="D45" s="144">
        <v>10.5</v>
      </c>
      <c r="E45" s="145">
        <f t="shared" si="1"/>
        <v>10.5</v>
      </c>
      <c r="F45" s="44">
        <v>1</v>
      </c>
      <c r="G45" s="44">
        <v>1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44">
        <v>1</v>
      </c>
      <c r="O45" s="44">
        <v>1</v>
      </c>
      <c r="P45" s="44">
        <v>1</v>
      </c>
      <c r="Q45" s="44">
        <v>1</v>
      </c>
    </row>
    <row r="46" spans="1:17" ht="12.75" customHeight="1" x14ac:dyDescent="0.25">
      <c r="A46" s="44">
        <v>1</v>
      </c>
      <c r="B46" s="217" t="s">
        <v>64</v>
      </c>
      <c r="C46" s="45" t="s">
        <v>17</v>
      </c>
      <c r="D46" s="144">
        <v>21.25</v>
      </c>
      <c r="E46" s="145">
        <f t="shared" si="1"/>
        <v>21.25</v>
      </c>
      <c r="F46" s="44">
        <v>1</v>
      </c>
      <c r="G46" s="44"/>
      <c r="H46" s="44"/>
      <c r="I46" s="44"/>
      <c r="J46" s="44"/>
      <c r="K46" s="44">
        <v>1</v>
      </c>
      <c r="L46" s="44"/>
      <c r="M46" s="44"/>
      <c r="N46" s="44"/>
      <c r="O46" s="44"/>
      <c r="P46" s="44">
        <v>1</v>
      </c>
      <c r="Q46" s="44"/>
    </row>
    <row r="47" spans="1:17" ht="12.75" customHeight="1" x14ac:dyDescent="0.25">
      <c r="A47" s="44">
        <v>1</v>
      </c>
      <c r="B47" s="217" t="s">
        <v>156</v>
      </c>
      <c r="C47" s="45" t="s">
        <v>17</v>
      </c>
      <c r="D47" s="144">
        <v>40.25</v>
      </c>
      <c r="E47" s="145">
        <f t="shared" si="1"/>
        <v>40.25</v>
      </c>
      <c r="F47" s="44"/>
      <c r="G47" s="44"/>
      <c r="H47" s="44"/>
      <c r="I47" s="44"/>
      <c r="J47" s="44"/>
      <c r="K47" s="44">
        <v>1</v>
      </c>
      <c r="L47" s="44"/>
      <c r="M47" s="44"/>
      <c r="N47" s="44"/>
      <c r="O47" s="44"/>
      <c r="P47" s="44"/>
      <c r="Q47" s="44"/>
    </row>
    <row r="48" spans="1:17" ht="12.75" customHeight="1" x14ac:dyDescent="0.25">
      <c r="A48" s="44">
        <v>1</v>
      </c>
      <c r="B48" s="215" t="s">
        <v>194</v>
      </c>
      <c r="C48" s="44" t="s">
        <v>17</v>
      </c>
      <c r="D48" s="144">
        <v>10.5</v>
      </c>
      <c r="E48" s="145">
        <f t="shared" si="1"/>
        <v>10.5</v>
      </c>
      <c r="F48" s="44">
        <v>1</v>
      </c>
      <c r="G48" s="44">
        <v>1</v>
      </c>
      <c r="H48" s="44">
        <v>1</v>
      </c>
      <c r="I48" s="44">
        <v>1</v>
      </c>
      <c r="J48" s="44">
        <v>1</v>
      </c>
      <c r="K48" s="44">
        <v>1</v>
      </c>
      <c r="L48" s="44">
        <v>1</v>
      </c>
      <c r="M48" s="44">
        <v>1</v>
      </c>
      <c r="N48" s="44">
        <v>1</v>
      </c>
      <c r="O48" s="44">
        <v>1</v>
      </c>
      <c r="P48" s="44">
        <v>1</v>
      </c>
      <c r="Q48" s="44">
        <v>1</v>
      </c>
    </row>
    <row r="49" spans="1:17" ht="12.75" customHeight="1" x14ac:dyDescent="0.25">
      <c r="A49" s="49">
        <v>1</v>
      </c>
      <c r="B49" s="218" t="s">
        <v>66</v>
      </c>
      <c r="C49" s="49" t="s">
        <v>18</v>
      </c>
      <c r="D49" s="127">
        <v>5.95</v>
      </c>
      <c r="E49" s="128">
        <f t="shared" si="1"/>
        <v>5.95</v>
      </c>
      <c r="F49" s="49">
        <v>1</v>
      </c>
      <c r="G49" s="49"/>
      <c r="H49" s="49"/>
      <c r="I49" s="49"/>
      <c r="J49" s="49"/>
      <c r="K49" s="49">
        <v>1</v>
      </c>
      <c r="L49" s="49"/>
      <c r="M49" s="49"/>
      <c r="N49" s="49"/>
      <c r="O49" s="49"/>
      <c r="P49" s="49">
        <v>1</v>
      </c>
      <c r="Q49" s="49"/>
    </row>
    <row r="50" spans="1:17" ht="12.75" customHeight="1" x14ac:dyDescent="0.25">
      <c r="A50" s="49">
        <v>1</v>
      </c>
      <c r="B50" s="218" t="s">
        <v>195</v>
      </c>
      <c r="C50" s="49" t="s">
        <v>18</v>
      </c>
      <c r="D50" s="127">
        <v>114.75</v>
      </c>
      <c r="E50" s="128">
        <f t="shared" si="1"/>
        <v>114.75</v>
      </c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</row>
    <row r="51" spans="1:17" ht="12.75" customHeight="1" x14ac:dyDescent="0.25">
      <c r="A51" s="49">
        <v>1</v>
      </c>
      <c r="B51" s="218" t="s">
        <v>161</v>
      </c>
      <c r="C51" s="49" t="s">
        <v>18</v>
      </c>
      <c r="D51" s="127">
        <v>76.5</v>
      </c>
      <c r="E51" s="128">
        <f t="shared" si="1"/>
        <v>76.5</v>
      </c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</row>
    <row r="52" spans="1:17" ht="12.75" customHeight="1" x14ac:dyDescent="0.25">
      <c r="A52" s="50">
        <v>1</v>
      </c>
      <c r="B52" s="219" t="s">
        <v>67</v>
      </c>
      <c r="C52" s="51" t="s">
        <v>18</v>
      </c>
      <c r="D52" s="127">
        <v>114.75</v>
      </c>
      <c r="E52" s="128">
        <f t="shared" si="1"/>
        <v>114.75</v>
      </c>
      <c r="F52" s="49">
        <v>1</v>
      </c>
      <c r="G52" s="49"/>
      <c r="H52" s="49"/>
      <c r="I52" s="49"/>
      <c r="J52" s="49"/>
      <c r="K52" s="49"/>
      <c r="L52" s="49">
        <v>1</v>
      </c>
      <c r="M52" s="49"/>
      <c r="N52" s="49"/>
      <c r="O52" s="49"/>
      <c r="P52" s="49"/>
      <c r="Q52" s="49"/>
    </row>
    <row r="53" spans="1:17" ht="12.75" customHeight="1" x14ac:dyDescent="0.25">
      <c r="A53" s="50">
        <v>1</v>
      </c>
      <c r="B53" s="219" t="s">
        <v>163</v>
      </c>
      <c r="C53" s="51" t="s">
        <v>18</v>
      </c>
      <c r="D53" s="127">
        <v>123.25</v>
      </c>
      <c r="E53" s="128">
        <f t="shared" si="1"/>
        <v>123.25</v>
      </c>
      <c r="F53" s="49"/>
      <c r="G53" s="49"/>
      <c r="H53" s="49"/>
      <c r="I53" s="49"/>
      <c r="J53" s="49"/>
      <c r="K53" s="49"/>
      <c r="L53" s="49">
        <v>1</v>
      </c>
      <c r="M53" s="49"/>
      <c r="N53" s="49"/>
      <c r="O53" s="49"/>
      <c r="P53" s="49"/>
      <c r="Q53" s="49"/>
    </row>
    <row r="54" spans="1:17" ht="12.75" customHeight="1" x14ac:dyDescent="0.25">
      <c r="A54" s="49">
        <v>1</v>
      </c>
      <c r="B54" s="218" t="s">
        <v>68</v>
      </c>
      <c r="C54" s="49" t="s">
        <v>18</v>
      </c>
      <c r="D54" s="127">
        <v>5.0999999999999996</v>
      </c>
      <c r="E54" s="128">
        <f t="shared" si="1"/>
        <v>5.0999999999999996</v>
      </c>
      <c r="F54" s="49">
        <v>1</v>
      </c>
      <c r="G54" s="49">
        <v>1</v>
      </c>
      <c r="H54" s="49">
        <v>1</v>
      </c>
      <c r="I54" s="49">
        <v>1</v>
      </c>
      <c r="J54" s="49">
        <v>1</v>
      </c>
      <c r="K54" s="49">
        <v>1</v>
      </c>
      <c r="L54" s="49">
        <v>1</v>
      </c>
      <c r="M54" s="49">
        <v>1</v>
      </c>
      <c r="N54" s="49">
        <v>1</v>
      </c>
      <c r="O54" s="49">
        <v>1</v>
      </c>
      <c r="P54" s="49">
        <v>1</v>
      </c>
      <c r="Q54" s="49">
        <v>1</v>
      </c>
    </row>
    <row r="55" spans="1:17" ht="12.75" customHeight="1" x14ac:dyDescent="0.25">
      <c r="A55" s="49">
        <v>1</v>
      </c>
      <c r="B55" s="218" t="s">
        <v>69</v>
      </c>
      <c r="C55" s="49" t="s">
        <v>18</v>
      </c>
      <c r="D55" s="127">
        <v>5.0999999999999996</v>
      </c>
      <c r="E55" s="128">
        <f t="shared" si="1"/>
        <v>5.0999999999999996</v>
      </c>
      <c r="F55" s="49">
        <v>1</v>
      </c>
      <c r="G55" s="49">
        <v>1</v>
      </c>
      <c r="H55" s="49">
        <v>1</v>
      </c>
      <c r="I55" s="49">
        <v>1</v>
      </c>
      <c r="J55" s="49">
        <v>1</v>
      </c>
      <c r="K55" s="49">
        <v>1</v>
      </c>
      <c r="L55" s="49">
        <v>1</v>
      </c>
      <c r="M55" s="49">
        <v>1</v>
      </c>
      <c r="N55" s="49">
        <v>1</v>
      </c>
      <c r="O55" s="49">
        <v>1</v>
      </c>
      <c r="P55" s="49">
        <v>1</v>
      </c>
      <c r="Q55" s="49">
        <v>1</v>
      </c>
    </row>
    <row r="56" spans="1:17" ht="12.75" customHeight="1" x14ac:dyDescent="0.25">
      <c r="A56" s="49">
        <v>1</v>
      </c>
      <c r="B56" s="218" t="s">
        <v>70</v>
      </c>
      <c r="C56" s="49" t="s">
        <v>18</v>
      </c>
      <c r="D56" s="127">
        <v>5.0999999999999996</v>
      </c>
      <c r="E56" s="128">
        <f t="shared" si="1"/>
        <v>5.0999999999999996</v>
      </c>
      <c r="F56" s="49">
        <v>1</v>
      </c>
      <c r="G56" s="49">
        <v>1</v>
      </c>
      <c r="H56" s="49">
        <v>1</v>
      </c>
      <c r="I56" s="49">
        <v>1</v>
      </c>
      <c r="J56" s="49">
        <v>1</v>
      </c>
      <c r="K56" s="49">
        <v>1</v>
      </c>
      <c r="L56" s="49">
        <v>1</v>
      </c>
      <c r="M56" s="49">
        <v>1</v>
      </c>
      <c r="N56" s="49">
        <v>1</v>
      </c>
      <c r="O56" s="49">
        <v>1</v>
      </c>
      <c r="P56" s="49">
        <v>1</v>
      </c>
      <c r="Q56" s="49">
        <v>1</v>
      </c>
    </row>
    <row r="57" spans="1:17" ht="12.75" customHeight="1" x14ac:dyDescent="0.25">
      <c r="A57" s="50">
        <v>1</v>
      </c>
      <c r="B57" s="219" t="s">
        <v>71</v>
      </c>
      <c r="C57" s="51" t="s">
        <v>18</v>
      </c>
      <c r="D57" s="127">
        <v>25.5</v>
      </c>
      <c r="E57" s="128">
        <f t="shared" si="1"/>
        <v>25.5</v>
      </c>
      <c r="F57" s="49">
        <v>1</v>
      </c>
      <c r="G57" s="49"/>
      <c r="H57" s="49"/>
      <c r="I57" s="49">
        <v>1</v>
      </c>
      <c r="J57" s="49"/>
      <c r="K57" s="49"/>
      <c r="L57" s="49">
        <v>1</v>
      </c>
      <c r="M57" s="49"/>
      <c r="N57" s="49"/>
      <c r="O57" s="49">
        <v>1</v>
      </c>
      <c r="P57" s="49"/>
      <c r="Q57" s="49"/>
    </row>
    <row r="58" spans="1:17" ht="12.75" customHeight="1" x14ac:dyDescent="0.25">
      <c r="A58" s="50">
        <v>1</v>
      </c>
      <c r="B58" s="219" t="s">
        <v>196</v>
      </c>
      <c r="C58" s="51" t="s">
        <v>18</v>
      </c>
      <c r="D58" s="127">
        <v>23.8</v>
      </c>
      <c r="E58" s="128">
        <f t="shared" si="1"/>
        <v>23.8</v>
      </c>
      <c r="F58" s="49">
        <v>1</v>
      </c>
      <c r="G58" s="49"/>
      <c r="H58" s="49"/>
      <c r="I58" s="49">
        <v>1</v>
      </c>
      <c r="J58" s="49"/>
      <c r="K58" s="49"/>
      <c r="L58" s="49">
        <v>1</v>
      </c>
      <c r="M58" s="49"/>
      <c r="N58" s="49"/>
      <c r="O58" s="49">
        <v>1</v>
      </c>
      <c r="P58" s="49"/>
      <c r="Q58" s="49"/>
    </row>
    <row r="59" spans="1:17" ht="12.75" customHeight="1" x14ac:dyDescent="0.25">
      <c r="A59" s="50">
        <v>1</v>
      </c>
      <c r="B59" s="219" t="s">
        <v>159</v>
      </c>
      <c r="C59" s="51" t="s">
        <v>18</v>
      </c>
      <c r="D59" s="127">
        <v>102</v>
      </c>
      <c r="E59" s="128">
        <f t="shared" si="1"/>
        <v>102</v>
      </c>
      <c r="F59" s="49"/>
      <c r="G59" s="49"/>
      <c r="H59" s="49"/>
      <c r="I59" s="49"/>
      <c r="J59" s="49"/>
      <c r="K59" s="49">
        <v>1</v>
      </c>
      <c r="L59" s="49"/>
      <c r="M59" s="49"/>
      <c r="N59" s="49"/>
      <c r="O59" s="49"/>
      <c r="P59" s="49"/>
      <c r="Q59" s="49"/>
    </row>
    <row r="60" spans="1:17" ht="12.75" customHeight="1" x14ac:dyDescent="0.25">
      <c r="A60" s="50">
        <v>1</v>
      </c>
      <c r="B60" s="219" t="s">
        <v>157</v>
      </c>
      <c r="C60" s="51" t="s">
        <v>18</v>
      </c>
      <c r="D60" s="127">
        <v>165.75</v>
      </c>
      <c r="E60" s="128">
        <f t="shared" si="1"/>
        <v>165.75</v>
      </c>
      <c r="F60" s="49"/>
      <c r="G60" s="49"/>
      <c r="H60" s="49"/>
      <c r="I60" s="49"/>
      <c r="J60" s="49"/>
      <c r="K60" s="49">
        <v>1</v>
      </c>
      <c r="L60" s="49"/>
      <c r="M60" s="49"/>
      <c r="N60" s="49"/>
      <c r="O60" s="49"/>
      <c r="P60" s="49"/>
      <c r="Q60" s="49"/>
    </row>
    <row r="61" spans="1:17" ht="12.75" customHeight="1" x14ac:dyDescent="0.25">
      <c r="A61" s="49">
        <v>1</v>
      </c>
      <c r="B61" s="218" t="s">
        <v>73</v>
      </c>
      <c r="C61" s="49" t="s">
        <v>18</v>
      </c>
      <c r="D61" s="127">
        <v>30.6</v>
      </c>
      <c r="E61" s="128">
        <f t="shared" si="1"/>
        <v>30.6</v>
      </c>
      <c r="F61" s="49">
        <v>1</v>
      </c>
      <c r="G61" s="49"/>
      <c r="H61" s="49"/>
      <c r="I61" s="49"/>
      <c r="J61" s="49"/>
      <c r="K61" s="49"/>
      <c r="L61" s="49">
        <v>1</v>
      </c>
      <c r="M61" s="49"/>
      <c r="N61" s="49"/>
      <c r="O61" s="49"/>
      <c r="P61" s="49"/>
      <c r="Q61" s="49"/>
    </row>
    <row r="62" spans="1:17" ht="12.75" customHeight="1" x14ac:dyDescent="0.25">
      <c r="A62" s="184" t="s">
        <v>74</v>
      </c>
      <c r="B62" s="176"/>
      <c r="C62" s="176"/>
      <c r="D62" s="176"/>
      <c r="E62" s="177"/>
      <c r="F62" s="22">
        <f>SUMPRODUCT($E$8:$E$17,F8:F17)</f>
        <v>91.95</v>
      </c>
      <c r="G62" s="22">
        <f t="shared" ref="G62:Q62" si="2">SUMPRODUCT($E$8:$E$17,G8:G17)</f>
        <v>34.700000000000003</v>
      </c>
      <c r="H62" s="22">
        <f t="shared" si="2"/>
        <v>45.85</v>
      </c>
      <c r="I62" s="22">
        <f t="shared" si="2"/>
        <v>34.700000000000003</v>
      </c>
      <c r="J62" s="22">
        <f t="shared" si="2"/>
        <v>70.449999999999989</v>
      </c>
      <c r="K62" s="22">
        <f t="shared" si="2"/>
        <v>44.7</v>
      </c>
      <c r="L62" s="22">
        <f t="shared" si="2"/>
        <v>57.35</v>
      </c>
      <c r="M62" s="22">
        <f t="shared" si="2"/>
        <v>34.700000000000003</v>
      </c>
      <c r="N62" s="22">
        <f t="shared" si="2"/>
        <v>70.449999999999989</v>
      </c>
      <c r="O62" s="22">
        <f t="shared" si="2"/>
        <v>34.700000000000003</v>
      </c>
      <c r="P62" s="22">
        <f t="shared" si="2"/>
        <v>55.85</v>
      </c>
      <c r="Q62" s="22">
        <f t="shared" si="2"/>
        <v>34.700000000000003</v>
      </c>
    </row>
    <row r="63" spans="1:17" ht="12.75" customHeight="1" x14ac:dyDescent="0.25">
      <c r="A63" s="185" t="s">
        <v>75</v>
      </c>
      <c r="B63" s="176"/>
      <c r="C63" s="176"/>
      <c r="D63" s="176"/>
      <c r="E63" s="177"/>
      <c r="F63" s="24">
        <f>SUMPRODUCT($E$18:$E$48,F18:F48)</f>
        <v>180.5</v>
      </c>
      <c r="G63" s="24">
        <f t="shared" ref="G63:Q63" si="3">SUMPRODUCT($E$18:$E$48,G18:G48)</f>
        <v>25.55</v>
      </c>
      <c r="H63" s="24">
        <f t="shared" si="3"/>
        <v>46.55</v>
      </c>
      <c r="I63" s="24">
        <f t="shared" si="3"/>
        <v>46.55</v>
      </c>
      <c r="J63" s="24">
        <f t="shared" si="3"/>
        <v>69</v>
      </c>
      <c r="K63" s="24">
        <f t="shared" si="3"/>
        <v>114.55</v>
      </c>
      <c r="L63" s="24">
        <f t="shared" si="3"/>
        <v>158.05000000000001</v>
      </c>
      <c r="M63" s="24">
        <f t="shared" si="3"/>
        <v>25.55</v>
      </c>
      <c r="N63" s="24">
        <f t="shared" si="3"/>
        <v>69</v>
      </c>
      <c r="O63" s="24">
        <f t="shared" si="3"/>
        <v>46.55</v>
      </c>
      <c r="P63" s="24">
        <f t="shared" si="3"/>
        <v>84.8</v>
      </c>
      <c r="Q63" s="24">
        <f t="shared" si="3"/>
        <v>25.55</v>
      </c>
    </row>
    <row r="64" spans="1:17" ht="12.75" customHeight="1" x14ac:dyDescent="0.25">
      <c r="A64" s="186" t="s">
        <v>167</v>
      </c>
      <c r="B64" s="176"/>
      <c r="C64" s="176"/>
      <c r="D64" s="176"/>
      <c r="E64" s="177"/>
      <c r="F64" s="25">
        <f>SUMPRODUCT($E$49:$E$61,F49:F61)</f>
        <v>407.15000000000009</v>
      </c>
      <c r="G64" s="25">
        <f t="shared" ref="G64:Q64" si="4">SUMPRODUCT($E$49:$E$61,G49:G61)</f>
        <v>15.299999999999999</v>
      </c>
      <c r="H64" s="25">
        <f t="shared" si="4"/>
        <v>15.299999999999999</v>
      </c>
      <c r="I64" s="25">
        <f t="shared" si="4"/>
        <v>64.599999999999994</v>
      </c>
      <c r="J64" s="25">
        <f t="shared" si="4"/>
        <v>15.299999999999999</v>
      </c>
      <c r="K64" s="25">
        <f t="shared" si="4"/>
        <v>289</v>
      </c>
      <c r="L64" s="25">
        <f t="shared" si="4"/>
        <v>333.2</v>
      </c>
      <c r="M64" s="25">
        <f t="shared" si="4"/>
        <v>15.299999999999999</v>
      </c>
      <c r="N64" s="25">
        <f t="shared" si="4"/>
        <v>15.299999999999999</v>
      </c>
      <c r="O64" s="25">
        <f t="shared" si="4"/>
        <v>64.599999999999994</v>
      </c>
      <c r="P64" s="25">
        <f t="shared" si="4"/>
        <v>21.25</v>
      </c>
      <c r="Q64" s="25">
        <f t="shared" si="4"/>
        <v>15.299999999999999</v>
      </c>
    </row>
    <row r="65" spans="1:17" ht="12.75" customHeight="1" x14ac:dyDescent="0.25">
      <c r="A65" s="14"/>
      <c r="B65" s="15"/>
      <c r="C65" s="15"/>
      <c r="D65" s="146"/>
      <c r="E65" s="146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</row>
    <row r="66" spans="1:17" ht="12.75" customHeight="1" x14ac:dyDescent="0.25">
      <c r="A66" s="175" t="s">
        <v>76</v>
      </c>
      <c r="B66" s="176"/>
      <c r="C66" s="176"/>
      <c r="D66" s="176"/>
      <c r="E66" s="177"/>
      <c r="F66" s="178">
        <f>SUM(F62:Q64)</f>
        <v>2773.9</v>
      </c>
      <c r="G66" s="179"/>
      <c r="H66" s="15"/>
      <c r="I66" s="15"/>
      <c r="J66" s="15"/>
      <c r="K66" s="15"/>
      <c r="L66" s="15"/>
      <c r="M66" s="15"/>
      <c r="N66" s="15"/>
      <c r="O66" s="15"/>
      <c r="P66" s="15"/>
      <c r="Q66" s="15"/>
    </row>
    <row r="67" spans="1:17" ht="12.75" customHeight="1" x14ac:dyDescent="0.25">
      <c r="A67" s="175" t="s">
        <v>77</v>
      </c>
      <c r="B67" s="176"/>
      <c r="C67" s="176"/>
      <c r="D67" s="176"/>
      <c r="E67" s="177"/>
      <c r="F67" s="178">
        <f>F66*G5</f>
        <v>13869.5</v>
      </c>
      <c r="G67" s="179"/>
      <c r="H67" s="15"/>
      <c r="I67" s="15"/>
      <c r="J67" s="15"/>
      <c r="K67" s="15"/>
      <c r="L67" s="15"/>
      <c r="M67" s="15"/>
      <c r="N67" s="15"/>
      <c r="O67" s="15"/>
      <c r="P67" s="15"/>
      <c r="Q67" s="15"/>
    </row>
    <row r="68" spans="1:17" ht="12.75" customHeight="1" x14ac:dyDescent="0.25">
      <c r="A68" s="14"/>
      <c r="B68" s="15"/>
      <c r="C68" s="15"/>
      <c r="D68" s="146"/>
      <c r="E68" s="146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</row>
    <row r="69" spans="1:17" ht="12.75" customHeight="1" x14ac:dyDescent="0.25">
      <c r="A69" s="14"/>
      <c r="B69" s="15"/>
      <c r="C69" s="15"/>
      <c r="E69" s="146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</row>
    <row r="70" spans="1:17" ht="12.75" customHeight="1" x14ac:dyDescent="0.25">
      <c r="A70" s="14"/>
      <c r="B70" s="15"/>
      <c r="C70" s="15"/>
      <c r="E70" s="146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</row>
    <row r="71" spans="1:17" ht="12.75" customHeight="1" x14ac:dyDescent="0.25">
      <c r="A71" s="14"/>
      <c r="B71" s="15"/>
      <c r="C71" s="15"/>
      <c r="E71" s="146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</row>
    <row r="72" spans="1:17" ht="12.75" customHeight="1" x14ac:dyDescent="0.25">
      <c r="A72" s="14"/>
      <c r="B72" s="15"/>
      <c r="C72" s="15"/>
      <c r="E72" s="146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</row>
    <row r="73" spans="1:17" ht="12.75" customHeight="1" x14ac:dyDescent="0.25">
      <c r="A73" s="14"/>
      <c r="B73" s="15"/>
      <c r="C73" s="15"/>
      <c r="E73" s="146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</row>
    <row r="74" spans="1:17" ht="12.75" customHeight="1" x14ac:dyDescent="0.25">
      <c r="A74" s="14"/>
      <c r="B74" s="15"/>
      <c r="C74" s="15"/>
      <c r="E74" s="146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</row>
    <row r="75" spans="1:17" ht="12.75" customHeight="1" x14ac:dyDescent="0.25">
      <c r="A75" s="14"/>
      <c r="B75" s="15"/>
      <c r="C75" s="15"/>
      <c r="E75" s="146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</row>
    <row r="76" spans="1:17" ht="12.75" customHeight="1" x14ac:dyDescent="0.25">
      <c r="A76" s="14"/>
      <c r="B76" s="15"/>
      <c r="C76" s="15"/>
      <c r="E76" s="146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</row>
    <row r="77" spans="1:17" ht="12.75" customHeight="1" x14ac:dyDescent="0.25">
      <c r="A77" s="14"/>
      <c r="B77" s="15"/>
      <c r="C77" s="15"/>
      <c r="E77" s="146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</row>
    <row r="78" spans="1:17" ht="12.75" customHeight="1" x14ac:dyDescent="0.25">
      <c r="A78" s="14"/>
      <c r="B78" s="15"/>
      <c r="C78" s="15"/>
      <c r="E78" s="146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</row>
    <row r="79" spans="1:17" ht="12.75" customHeight="1" x14ac:dyDescent="0.25">
      <c r="A79" s="14"/>
      <c r="B79" s="15"/>
      <c r="C79" s="15"/>
      <c r="E79" s="146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</row>
    <row r="80" spans="1:17" ht="12.75" customHeight="1" x14ac:dyDescent="0.25">
      <c r="A80" s="14"/>
      <c r="B80" s="15"/>
      <c r="C80" s="15"/>
      <c r="E80" s="146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</row>
    <row r="81" spans="1:17" ht="12.75" customHeight="1" x14ac:dyDescent="0.25">
      <c r="A81" s="14"/>
      <c r="B81" s="15"/>
      <c r="C81" s="15"/>
      <c r="E81" s="146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</row>
    <row r="82" spans="1:17" ht="12.75" customHeight="1" x14ac:dyDescent="0.25">
      <c r="A82" s="14"/>
      <c r="B82" s="15"/>
      <c r="C82" s="15"/>
      <c r="E82" s="146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</row>
    <row r="83" spans="1:17" ht="12.75" customHeight="1" x14ac:dyDescent="0.25">
      <c r="A83" s="14"/>
      <c r="B83" s="15"/>
      <c r="C83" s="15"/>
      <c r="E83" s="146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</row>
    <row r="84" spans="1:17" ht="12.75" customHeight="1" x14ac:dyDescent="0.25">
      <c r="A84" s="14"/>
      <c r="B84" s="15"/>
      <c r="C84" s="15"/>
      <c r="E84" s="146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</row>
    <row r="85" spans="1:17" ht="12.75" customHeight="1" x14ac:dyDescent="0.25">
      <c r="A85" s="14"/>
      <c r="B85" s="15"/>
      <c r="C85" s="15"/>
      <c r="E85" s="146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</row>
    <row r="86" spans="1:17" ht="12.75" customHeight="1" x14ac:dyDescent="0.25">
      <c r="A86" s="14"/>
      <c r="B86" s="15"/>
      <c r="C86" s="15"/>
      <c r="E86" s="146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ht="12.75" customHeight="1" x14ac:dyDescent="0.25">
      <c r="A87" s="14"/>
      <c r="B87" s="15"/>
      <c r="C87" s="15"/>
      <c r="E87" s="146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ht="12.75" customHeight="1" x14ac:dyDescent="0.25">
      <c r="A88" s="14"/>
      <c r="B88" s="15"/>
      <c r="C88" s="15"/>
      <c r="E88" s="146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</row>
    <row r="89" spans="1:17" ht="12.75" customHeight="1" x14ac:dyDescent="0.25">
      <c r="A89" s="14"/>
      <c r="B89" s="15"/>
      <c r="C89" s="15"/>
      <c r="E89" s="146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</row>
    <row r="90" spans="1:17" ht="12.75" customHeight="1" x14ac:dyDescent="0.25">
      <c r="A90" s="14"/>
      <c r="B90" s="15"/>
      <c r="C90" s="15"/>
      <c r="E90" s="146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</row>
    <row r="91" spans="1:17" ht="12.75" customHeight="1" x14ac:dyDescent="0.25">
      <c r="A91" s="14"/>
      <c r="B91" s="15"/>
      <c r="C91" s="15"/>
      <c r="E91" s="146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</row>
    <row r="92" spans="1:17" ht="12.75" customHeight="1" x14ac:dyDescent="0.25">
      <c r="A92" s="14"/>
      <c r="B92" s="15"/>
      <c r="C92" s="15"/>
      <c r="E92" s="146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</row>
    <row r="93" spans="1:17" ht="12.75" customHeight="1" x14ac:dyDescent="0.25">
      <c r="A93" s="14"/>
      <c r="B93" s="15"/>
      <c r="C93" s="15"/>
      <c r="E93" s="146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</row>
    <row r="94" spans="1:17" ht="12.75" customHeight="1" x14ac:dyDescent="0.25">
      <c r="A94" s="14"/>
      <c r="B94" s="15"/>
      <c r="C94" s="15"/>
      <c r="E94" s="146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</row>
    <row r="95" spans="1:17" ht="12.75" customHeight="1" x14ac:dyDescent="0.25">
      <c r="A95" s="14"/>
      <c r="B95" s="15"/>
      <c r="C95" s="15"/>
      <c r="E95" s="146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</row>
    <row r="96" spans="1:17" ht="12.75" customHeight="1" x14ac:dyDescent="0.25">
      <c r="A96" s="14"/>
      <c r="B96" s="15"/>
      <c r="C96" s="15"/>
      <c r="E96" s="146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</row>
    <row r="97" spans="1:17" ht="12.75" customHeight="1" x14ac:dyDescent="0.25">
      <c r="A97" s="14"/>
      <c r="B97" s="15"/>
      <c r="C97" s="15"/>
      <c r="E97" s="146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</row>
    <row r="98" spans="1:17" ht="12.75" customHeight="1" x14ac:dyDescent="0.25">
      <c r="A98" s="14"/>
      <c r="B98" s="15"/>
      <c r="C98" s="15"/>
      <c r="E98" s="146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</row>
    <row r="99" spans="1:17" ht="12.75" customHeight="1" x14ac:dyDescent="0.25">
      <c r="A99" s="14"/>
      <c r="B99" s="15"/>
      <c r="C99" s="15"/>
      <c r="E99" s="146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</row>
    <row r="100" spans="1:17" ht="12.75" customHeight="1" x14ac:dyDescent="0.25">
      <c r="A100" s="14"/>
      <c r="B100" s="15"/>
      <c r="C100" s="15"/>
      <c r="E100" s="146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</row>
    <row r="101" spans="1:17" ht="12.75" customHeight="1" x14ac:dyDescent="0.25">
      <c r="A101" s="14"/>
      <c r="B101" s="15"/>
      <c r="C101" s="15"/>
      <c r="E101" s="146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</row>
    <row r="102" spans="1:17" ht="12.75" customHeight="1" x14ac:dyDescent="0.25">
      <c r="A102" s="14"/>
      <c r="B102" s="15"/>
      <c r="C102" s="15"/>
      <c r="E102" s="146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</row>
    <row r="103" spans="1:17" ht="12.75" customHeight="1" x14ac:dyDescent="0.25">
      <c r="A103" s="14"/>
      <c r="B103" s="15"/>
      <c r="C103" s="15"/>
      <c r="E103" s="146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</row>
    <row r="104" spans="1:17" ht="12.75" customHeight="1" x14ac:dyDescent="0.25">
      <c r="A104" s="14"/>
      <c r="B104" s="15"/>
      <c r="C104" s="15"/>
      <c r="E104" s="146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</row>
    <row r="105" spans="1:17" ht="12.75" customHeight="1" x14ac:dyDescent="0.25">
      <c r="A105" s="14"/>
      <c r="B105" s="15"/>
      <c r="C105" s="15"/>
      <c r="E105" s="146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</row>
    <row r="106" spans="1:17" ht="12.75" customHeight="1" x14ac:dyDescent="0.25">
      <c r="A106" s="14"/>
      <c r="B106" s="15"/>
      <c r="C106" s="15"/>
      <c r="E106" s="146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</row>
    <row r="107" spans="1:17" ht="12.75" customHeight="1" x14ac:dyDescent="0.25">
      <c r="A107" s="14"/>
      <c r="B107" s="15"/>
      <c r="C107" s="15"/>
      <c r="E107" s="146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</row>
    <row r="108" spans="1:17" ht="12.75" customHeight="1" x14ac:dyDescent="0.25">
      <c r="A108" s="14"/>
      <c r="B108" s="15"/>
      <c r="C108" s="15"/>
      <c r="E108" s="146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</row>
    <row r="109" spans="1:17" ht="12.75" customHeight="1" x14ac:dyDescent="0.25">
      <c r="A109" s="14"/>
      <c r="B109" s="15"/>
      <c r="C109" s="15"/>
      <c r="E109" s="146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</row>
    <row r="110" spans="1:17" ht="12.75" customHeight="1" x14ac:dyDescent="0.25">
      <c r="A110" s="14"/>
      <c r="B110" s="15"/>
      <c r="C110" s="15"/>
      <c r="E110" s="146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</row>
    <row r="111" spans="1:17" ht="12.75" customHeight="1" x14ac:dyDescent="0.25">
      <c r="A111" s="14"/>
      <c r="B111" s="15"/>
      <c r="C111" s="15"/>
      <c r="E111" s="146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</row>
    <row r="112" spans="1:17" ht="12.75" customHeight="1" x14ac:dyDescent="0.25">
      <c r="A112" s="14"/>
      <c r="B112" s="15"/>
      <c r="C112" s="15"/>
      <c r="E112" s="146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</row>
    <row r="113" spans="1:17" ht="12.75" customHeight="1" x14ac:dyDescent="0.25">
      <c r="A113" s="14"/>
      <c r="B113" s="15"/>
      <c r="C113" s="15"/>
      <c r="E113" s="146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</row>
    <row r="114" spans="1:17" ht="12.75" customHeight="1" x14ac:dyDescent="0.25">
      <c r="A114" s="14"/>
      <c r="B114" s="15"/>
      <c r="C114" s="15"/>
      <c r="E114" s="146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</row>
    <row r="115" spans="1:17" ht="12.75" customHeight="1" x14ac:dyDescent="0.25">
      <c r="A115" s="14"/>
      <c r="B115" s="15"/>
      <c r="C115" s="15"/>
      <c r="E115" s="146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</row>
    <row r="116" spans="1:17" ht="12.75" customHeight="1" x14ac:dyDescent="0.25">
      <c r="A116" s="14"/>
      <c r="B116" s="15"/>
      <c r="C116" s="15"/>
      <c r="E116" s="146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</row>
    <row r="117" spans="1:17" ht="12.75" customHeight="1" x14ac:dyDescent="0.25">
      <c r="A117" s="14"/>
      <c r="B117" s="15"/>
      <c r="C117" s="15"/>
      <c r="E117" s="146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</row>
    <row r="118" spans="1:17" ht="12.75" customHeight="1" x14ac:dyDescent="0.25">
      <c r="A118" s="14"/>
      <c r="B118" s="15"/>
      <c r="C118" s="15"/>
      <c r="E118" s="146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</row>
    <row r="119" spans="1:17" ht="12.75" customHeight="1" x14ac:dyDescent="0.25">
      <c r="A119" s="14"/>
      <c r="B119" s="15"/>
      <c r="C119" s="15"/>
      <c r="E119" s="146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</row>
    <row r="120" spans="1:17" ht="12.75" customHeight="1" x14ac:dyDescent="0.25">
      <c r="A120" s="14"/>
      <c r="B120" s="15"/>
      <c r="C120" s="15"/>
      <c r="E120" s="146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</row>
    <row r="121" spans="1:17" ht="12.75" customHeight="1" x14ac:dyDescent="0.25">
      <c r="A121" s="14"/>
      <c r="B121" s="15"/>
      <c r="C121" s="15"/>
      <c r="E121" s="146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</row>
    <row r="122" spans="1:17" ht="12.75" customHeight="1" x14ac:dyDescent="0.25">
      <c r="A122" s="14"/>
      <c r="B122" s="15"/>
      <c r="C122" s="15"/>
      <c r="E122" s="146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</row>
    <row r="123" spans="1:17" ht="12.75" customHeight="1" x14ac:dyDescent="0.25">
      <c r="A123" s="14"/>
      <c r="B123" s="15"/>
      <c r="C123" s="15"/>
      <c r="E123" s="146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</row>
    <row r="124" spans="1:17" ht="12.75" customHeight="1" x14ac:dyDescent="0.25">
      <c r="A124" s="14"/>
      <c r="B124" s="15"/>
      <c r="C124" s="15"/>
      <c r="E124" s="146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</row>
    <row r="125" spans="1:17" ht="12.75" customHeight="1" x14ac:dyDescent="0.25">
      <c r="A125" s="14"/>
      <c r="B125" s="15"/>
      <c r="C125" s="15"/>
      <c r="E125" s="146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</row>
    <row r="126" spans="1:17" ht="12.75" customHeight="1" x14ac:dyDescent="0.25">
      <c r="A126" s="14"/>
      <c r="B126" s="15"/>
      <c r="C126" s="15"/>
      <c r="E126" s="146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</row>
    <row r="127" spans="1:17" ht="12.75" customHeight="1" x14ac:dyDescent="0.25">
      <c r="A127" s="14"/>
      <c r="B127" s="15"/>
      <c r="C127" s="15"/>
      <c r="E127" s="146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</row>
    <row r="128" spans="1:17" ht="12.75" customHeight="1" x14ac:dyDescent="0.25">
      <c r="A128" s="14"/>
      <c r="B128" s="15"/>
      <c r="C128" s="15"/>
      <c r="E128" s="146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</row>
    <row r="129" spans="1:17" ht="12.75" customHeight="1" x14ac:dyDescent="0.25">
      <c r="A129" s="14"/>
      <c r="B129" s="15"/>
      <c r="C129" s="15"/>
      <c r="E129" s="146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</row>
    <row r="130" spans="1:17" ht="12.75" customHeight="1" x14ac:dyDescent="0.25">
      <c r="A130" s="14"/>
      <c r="B130" s="15"/>
      <c r="C130" s="15"/>
      <c r="E130" s="146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</row>
    <row r="131" spans="1:17" ht="12.75" customHeight="1" x14ac:dyDescent="0.25">
      <c r="A131" s="14"/>
      <c r="B131" s="15"/>
      <c r="C131" s="15"/>
      <c r="E131" s="146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</row>
    <row r="132" spans="1:17" ht="12.75" customHeight="1" x14ac:dyDescent="0.25">
      <c r="A132" s="14"/>
      <c r="B132" s="15"/>
      <c r="C132" s="15"/>
      <c r="E132" s="146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</row>
    <row r="133" spans="1:17" ht="12.75" customHeight="1" x14ac:dyDescent="0.25">
      <c r="A133" s="14"/>
      <c r="B133" s="15"/>
      <c r="C133" s="15"/>
      <c r="E133" s="146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</row>
    <row r="134" spans="1:17" ht="12.75" customHeight="1" x14ac:dyDescent="0.25">
      <c r="A134" s="14"/>
      <c r="B134" s="15"/>
      <c r="C134" s="15"/>
      <c r="E134" s="146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</row>
    <row r="135" spans="1:17" ht="12.75" customHeight="1" x14ac:dyDescent="0.25">
      <c r="A135" s="14"/>
      <c r="B135" s="15"/>
      <c r="C135" s="15"/>
      <c r="E135" s="146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</row>
    <row r="136" spans="1:17" ht="12.75" customHeight="1" x14ac:dyDescent="0.25">
      <c r="A136" s="14"/>
      <c r="B136" s="15"/>
      <c r="C136" s="15"/>
      <c r="E136" s="146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</row>
    <row r="137" spans="1:17" ht="12.75" customHeight="1" x14ac:dyDescent="0.25">
      <c r="A137" s="14"/>
      <c r="B137" s="15"/>
      <c r="C137" s="15"/>
      <c r="E137" s="146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</row>
    <row r="138" spans="1:17" ht="12.75" customHeight="1" x14ac:dyDescent="0.25">
      <c r="A138" s="14"/>
      <c r="B138" s="15"/>
      <c r="C138" s="15"/>
      <c r="E138" s="146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</row>
    <row r="139" spans="1:17" ht="12.75" customHeight="1" x14ac:dyDescent="0.25">
      <c r="A139" s="14"/>
      <c r="B139" s="15"/>
      <c r="C139" s="15"/>
      <c r="E139" s="146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</row>
    <row r="140" spans="1:17" ht="12.75" customHeight="1" x14ac:dyDescent="0.25">
      <c r="A140" s="14"/>
      <c r="B140" s="15"/>
      <c r="C140" s="15"/>
      <c r="E140" s="146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</row>
    <row r="141" spans="1:17" ht="12.75" customHeight="1" x14ac:dyDescent="0.25">
      <c r="A141" s="14"/>
      <c r="B141" s="15"/>
      <c r="C141" s="15"/>
      <c r="E141" s="146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</row>
    <row r="142" spans="1:17" ht="12.75" customHeight="1" x14ac:dyDescent="0.25">
      <c r="A142" s="14"/>
      <c r="B142" s="15"/>
      <c r="C142" s="15"/>
      <c r="E142" s="146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</row>
    <row r="143" spans="1:17" ht="12.75" customHeight="1" x14ac:dyDescent="0.25">
      <c r="A143" s="14"/>
      <c r="B143" s="15"/>
      <c r="C143" s="15"/>
      <c r="E143" s="146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</row>
    <row r="144" spans="1:17" ht="12.75" customHeight="1" x14ac:dyDescent="0.25">
      <c r="A144" s="14"/>
      <c r="B144" s="15"/>
      <c r="C144" s="15"/>
      <c r="E144" s="146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</row>
    <row r="145" spans="1:17" ht="12.75" customHeight="1" x14ac:dyDescent="0.25">
      <c r="A145" s="14"/>
      <c r="B145" s="15"/>
      <c r="C145" s="15"/>
      <c r="E145" s="146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</row>
    <row r="146" spans="1:17" ht="12.75" customHeight="1" x14ac:dyDescent="0.25">
      <c r="A146" s="14"/>
      <c r="B146" s="15"/>
      <c r="C146" s="15"/>
      <c r="E146" s="146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</row>
    <row r="147" spans="1:17" ht="12.75" customHeight="1" x14ac:dyDescent="0.25">
      <c r="A147" s="14"/>
      <c r="B147" s="15"/>
      <c r="C147" s="15"/>
      <c r="E147" s="146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</row>
    <row r="148" spans="1:17" ht="12.75" customHeight="1" x14ac:dyDescent="0.25">
      <c r="A148" s="14"/>
      <c r="B148" s="15"/>
      <c r="C148" s="15"/>
      <c r="E148" s="146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</row>
    <row r="149" spans="1:17" ht="12.75" customHeight="1" x14ac:dyDescent="0.25">
      <c r="A149" s="14"/>
      <c r="B149" s="15"/>
      <c r="C149" s="15"/>
      <c r="E149" s="146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</row>
    <row r="150" spans="1:17" ht="12.75" customHeight="1" x14ac:dyDescent="0.25">
      <c r="A150" s="14"/>
      <c r="B150" s="15"/>
      <c r="C150" s="15"/>
      <c r="E150" s="146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</row>
    <row r="151" spans="1:17" ht="12.75" customHeight="1" x14ac:dyDescent="0.25">
      <c r="A151" s="14"/>
      <c r="B151" s="15"/>
      <c r="C151" s="15"/>
      <c r="E151" s="146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</row>
    <row r="152" spans="1:17" ht="12.75" customHeight="1" x14ac:dyDescent="0.25">
      <c r="A152" s="14"/>
      <c r="B152" s="15"/>
      <c r="C152" s="15"/>
      <c r="E152" s="146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</row>
    <row r="153" spans="1:17" ht="12.75" customHeight="1" x14ac:dyDescent="0.25">
      <c r="A153" s="14"/>
      <c r="B153" s="15"/>
      <c r="C153" s="15"/>
      <c r="E153" s="146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</row>
    <row r="154" spans="1:17" ht="12.75" customHeight="1" x14ac:dyDescent="0.25">
      <c r="A154" s="14"/>
      <c r="B154" s="15"/>
      <c r="C154" s="15"/>
      <c r="E154" s="146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</row>
    <row r="155" spans="1:17" ht="12.75" customHeight="1" x14ac:dyDescent="0.25">
      <c r="A155" s="14"/>
      <c r="B155" s="15"/>
      <c r="C155" s="15"/>
      <c r="E155" s="146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</row>
    <row r="156" spans="1:17" ht="12.75" customHeight="1" x14ac:dyDescent="0.25">
      <c r="A156" s="14"/>
      <c r="B156" s="15"/>
      <c r="C156" s="15"/>
      <c r="E156" s="146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</row>
    <row r="157" spans="1:17" ht="12.75" customHeight="1" x14ac:dyDescent="0.25">
      <c r="A157" s="14"/>
      <c r="B157" s="15"/>
      <c r="C157" s="15"/>
      <c r="E157" s="146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</row>
    <row r="158" spans="1:17" ht="12.75" customHeight="1" x14ac:dyDescent="0.25">
      <c r="A158" s="14"/>
      <c r="B158" s="15"/>
      <c r="C158" s="15"/>
      <c r="E158" s="146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</row>
    <row r="159" spans="1:17" ht="12.75" customHeight="1" x14ac:dyDescent="0.25">
      <c r="A159" s="14"/>
      <c r="B159" s="15"/>
      <c r="C159" s="15"/>
      <c r="E159" s="146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</row>
    <row r="160" spans="1:17" ht="12.75" customHeight="1" x14ac:dyDescent="0.25">
      <c r="A160" s="14"/>
      <c r="B160" s="15"/>
      <c r="C160" s="15"/>
      <c r="E160" s="146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</row>
    <row r="161" spans="1:17" ht="12.75" customHeight="1" x14ac:dyDescent="0.25">
      <c r="A161" s="14"/>
      <c r="B161" s="15"/>
      <c r="C161" s="15"/>
      <c r="E161" s="146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</row>
    <row r="162" spans="1:17" ht="12.75" customHeight="1" x14ac:dyDescent="0.25">
      <c r="A162" s="14"/>
      <c r="B162" s="15"/>
      <c r="C162" s="15"/>
      <c r="E162" s="146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</row>
    <row r="163" spans="1:17" ht="12.75" customHeight="1" x14ac:dyDescent="0.25">
      <c r="A163" s="14"/>
      <c r="B163" s="15"/>
      <c r="C163" s="15"/>
      <c r="E163" s="146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</row>
    <row r="164" spans="1:17" ht="12.75" customHeight="1" x14ac:dyDescent="0.25">
      <c r="A164" s="14"/>
      <c r="B164" s="15"/>
      <c r="C164" s="15"/>
      <c r="E164" s="146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</row>
    <row r="165" spans="1:17" ht="12.75" customHeight="1" x14ac:dyDescent="0.25">
      <c r="A165" s="14"/>
      <c r="B165" s="15"/>
      <c r="C165" s="15"/>
      <c r="E165" s="146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</row>
    <row r="166" spans="1:17" ht="12.75" customHeight="1" x14ac:dyDescent="0.25">
      <c r="A166" s="14"/>
      <c r="B166" s="15"/>
      <c r="C166" s="15"/>
      <c r="E166" s="146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</row>
    <row r="167" spans="1:17" ht="12.75" customHeight="1" x14ac:dyDescent="0.25">
      <c r="A167" s="14"/>
      <c r="B167" s="15"/>
      <c r="C167" s="15"/>
      <c r="E167" s="146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</row>
    <row r="168" spans="1:17" ht="12.75" customHeight="1" x14ac:dyDescent="0.25">
      <c r="A168" s="14"/>
      <c r="B168" s="15"/>
      <c r="C168" s="15"/>
      <c r="E168" s="146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</row>
    <row r="169" spans="1:17" ht="12.75" customHeight="1" x14ac:dyDescent="0.25">
      <c r="A169" s="14"/>
      <c r="B169" s="15"/>
      <c r="C169" s="15"/>
      <c r="E169" s="146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</row>
    <row r="170" spans="1:17" ht="12.75" customHeight="1" x14ac:dyDescent="0.25">
      <c r="A170" s="14"/>
      <c r="B170" s="15"/>
      <c r="C170" s="15"/>
      <c r="E170" s="146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</row>
    <row r="171" spans="1:17" ht="12.75" customHeight="1" x14ac:dyDescent="0.25">
      <c r="A171" s="14"/>
      <c r="B171" s="15"/>
      <c r="C171" s="15"/>
      <c r="E171" s="146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</row>
    <row r="172" spans="1:17" ht="12.75" customHeight="1" x14ac:dyDescent="0.25">
      <c r="A172" s="14"/>
      <c r="B172" s="15"/>
      <c r="C172" s="15"/>
      <c r="E172" s="146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</row>
    <row r="173" spans="1:17" ht="12.75" customHeight="1" x14ac:dyDescent="0.25">
      <c r="A173" s="14"/>
      <c r="B173" s="15"/>
      <c r="C173" s="15"/>
      <c r="E173" s="146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</row>
    <row r="174" spans="1:17" ht="12.75" customHeight="1" x14ac:dyDescent="0.25">
      <c r="A174" s="14"/>
      <c r="B174" s="15"/>
      <c r="C174" s="15"/>
      <c r="E174" s="146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</row>
    <row r="175" spans="1:17" ht="12.75" customHeight="1" x14ac:dyDescent="0.25">
      <c r="A175" s="14"/>
      <c r="B175" s="15"/>
      <c r="C175" s="15"/>
      <c r="E175" s="146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</row>
    <row r="176" spans="1:17" ht="12.75" customHeight="1" x14ac:dyDescent="0.25">
      <c r="A176" s="14"/>
      <c r="B176" s="15"/>
      <c r="C176" s="15"/>
      <c r="E176" s="146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</row>
    <row r="177" spans="1:17" ht="12.75" customHeight="1" x14ac:dyDescent="0.25">
      <c r="A177" s="14"/>
      <c r="B177" s="15"/>
      <c r="C177" s="15"/>
      <c r="E177" s="146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</row>
    <row r="178" spans="1:17" ht="12.75" customHeight="1" x14ac:dyDescent="0.25">
      <c r="A178" s="14"/>
      <c r="B178" s="15"/>
      <c r="C178" s="15"/>
      <c r="E178" s="146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</row>
    <row r="179" spans="1:17" ht="12.75" customHeight="1" x14ac:dyDescent="0.25">
      <c r="A179" s="14"/>
      <c r="B179" s="15"/>
      <c r="C179" s="15"/>
      <c r="E179" s="146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</row>
    <row r="180" spans="1:17" ht="12.75" customHeight="1" x14ac:dyDescent="0.25">
      <c r="A180" s="14"/>
      <c r="B180" s="15"/>
      <c r="C180" s="15"/>
      <c r="E180" s="146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</row>
    <row r="181" spans="1:17" ht="12.75" customHeight="1" x14ac:dyDescent="0.25">
      <c r="A181" s="14"/>
      <c r="B181" s="15"/>
      <c r="C181" s="15"/>
      <c r="E181" s="146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</row>
    <row r="182" spans="1:17" ht="12.75" customHeight="1" x14ac:dyDescent="0.25">
      <c r="A182" s="14"/>
      <c r="B182" s="15"/>
      <c r="C182" s="15"/>
      <c r="E182" s="146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</row>
    <row r="183" spans="1:17" ht="12.75" customHeight="1" x14ac:dyDescent="0.25">
      <c r="A183" s="14"/>
      <c r="B183" s="15"/>
      <c r="C183" s="15"/>
      <c r="E183" s="146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</row>
    <row r="184" spans="1:17" ht="12.75" customHeight="1" x14ac:dyDescent="0.25">
      <c r="A184" s="14"/>
      <c r="B184" s="15"/>
      <c r="C184" s="15"/>
      <c r="E184" s="146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</row>
    <row r="185" spans="1:17" ht="12.75" customHeight="1" x14ac:dyDescent="0.25">
      <c r="A185" s="14"/>
      <c r="B185" s="15"/>
      <c r="C185" s="15"/>
      <c r="E185" s="146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</row>
    <row r="186" spans="1:17" ht="12.75" customHeight="1" x14ac:dyDescent="0.25">
      <c r="A186" s="14"/>
      <c r="B186" s="15"/>
      <c r="C186" s="15"/>
      <c r="E186" s="146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</row>
    <row r="187" spans="1:17" ht="12.75" customHeight="1" x14ac:dyDescent="0.25">
      <c r="A187" s="14"/>
      <c r="B187" s="15"/>
      <c r="C187" s="15"/>
      <c r="E187" s="146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</row>
    <row r="188" spans="1:17" ht="12.75" customHeight="1" x14ac:dyDescent="0.25">
      <c r="A188" s="14"/>
      <c r="B188" s="15"/>
      <c r="C188" s="15"/>
      <c r="E188" s="146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</row>
    <row r="189" spans="1:17" ht="12.75" customHeight="1" x14ac:dyDescent="0.25">
      <c r="A189" s="14"/>
      <c r="B189" s="15"/>
      <c r="C189" s="15"/>
      <c r="E189" s="146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</row>
    <row r="190" spans="1:17" ht="12.75" customHeight="1" x14ac:dyDescent="0.25">
      <c r="A190" s="14"/>
      <c r="B190" s="15"/>
      <c r="C190" s="15"/>
      <c r="E190" s="146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</row>
    <row r="191" spans="1:17" ht="12.75" customHeight="1" x14ac:dyDescent="0.25">
      <c r="A191" s="14"/>
      <c r="B191" s="15"/>
      <c r="C191" s="15"/>
      <c r="E191" s="146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</row>
    <row r="192" spans="1:17" ht="12.75" customHeight="1" x14ac:dyDescent="0.25">
      <c r="A192" s="14"/>
      <c r="B192" s="15"/>
      <c r="C192" s="15"/>
      <c r="E192" s="146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</row>
    <row r="193" spans="1:17" ht="12.75" customHeight="1" x14ac:dyDescent="0.25">
      <c r="A193" s="14"/>
      <c r="B193" s="15"/>
      <c r="C193" s="15"/>
      <c r="E193" s="146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</row>
    <row r="194" spans="1:17" ht="12.75" customHeight="1" x14ac:dyDescent="0.25">
      <c r="A194" s="14"/>
      <c r="B194" s="15"/>
      <c r="C194" s="15"/>
      <c r="E194" s="146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</row>
    <row r="195" spans="1:17" ht="12.75" customHeight="1" x14ac:dyDescent="0.25">
      <c r="A195" s="14"/>
      <c r="B195" s="15"/>
      <c r="C195" s="15"/>
      <c r="E195" s="146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</row>
    <row r="196" spans="1:17" ht="12.75" customHeight="1" x14ac:dyDescent="0.25">
      <c r="A196" s="14"/>
      <c r="B196" s="15"/>
      <c r="C196" s="15"/>
      <c r="E196" s="146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</row>
    <row r="197" spans="1:17" ht="12.75" customHeight="1" x14ac:dyDescent="0.25">
      <c r="A197" s="14"/>
      <c r="B197" s="15"/>
      <c r="C197" s="15"/>
      <c r="E197" s="146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</row>
    <row r="198" spans="1:17" ht="12.75" customHeight="1" x14ac:dyDescent="0.25">
      <c r="A198" s="14"/>
      <c r="B198" s="15"/>
      <c r="C198" s="15"/>
      <c r="E198" s="146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</row>
    <row r="199" spans="1:17" ht="12.75" customHeight="1" x14ac:dyDescent="0.25">
      <c r="A199" s="14"/>
      <c r="B199" s="15"/>
      <c r="C199" s="15"/>
      <c r="E199" s="146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</row>
    <row r="200" spans="1:17" ht="12.75" customHeight="1" x14ac:dyDescent="0.25">
      <c r="A200" s="14"/>
      <c r="B200" s="15"/>
      <c r="C200" s="15"/>
      <c r="E200" s="146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</row>
    <row r="201" spans="1:17" ht="12.75" customHeight="1" x14ac:dyDescent="0.25">
      <c r="A201" s="14"/>
      <c r="B201" s="15"/>
      <c r="C201" s="15"/>
      <c r="E201" s="146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</row>
    <row r="202" spans="1:17" ht="12.75" customHeight="1" x14ac:dyDescent="0.25">
      <c r="A202" s="14"/>
      <c r="B202" s="15"/>
      <c r="C202" s="15"/>
      <c r="E202" s="146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</row>
    <row r="203" spans="1:17" ht="12.75" customHeight="1" x14ac:dyDescent="0.25">
      <c r="A203" s="14"/>
      <c r="B203" s="15"/>
      <c r="C203" s="15"/>
      <c r="E203" s="146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</row>
    <row r="204" spans="1:17" ht="12.75" customHeight="1" x14ac:dyDescent="0.25">
      <c r="A204" s="14"/>
      <c r="B204" s="15"/>
      <c r="C204" s="15"/>
      <c r="E204" s="146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</row>
    <row r="205" spans="1:17" ht="12.75" customHeight="1" x14ac:dyDescent="0.25">
      <c r="A205" s="14"/>
      <c r="B205" s="15"/>
      <c r="C205" s="15"/>
      <c r="E205" s="146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</row>
    <row r="206" spans="1:17" ht="12.75" customHeight="1" x14ac:dyDescent="0.25">
      <c r="A206" s="14"/>
      <c r="B206" s="15"/>
      <c r="C206" s="15"/>
      <c r="E206" s="146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</row>
    <row r="207" spans="1:17" ht="12.75" customHeight="1" x14ac:dyDescent="0.25">
      <c r="A207" s="14"/>
      <c r="B207" s="15"/>
      <c r="C207" s="15"/>
      <c r="E207" s="146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</row>
    <row r="208" spans="1:17" ht="12.75" customHeight="1" x14ac:dyDescent="0.25">
      <c r="A208" s="14"/>
      <c r="B208" s="15"/>
      <c r="C208" s="15"/>
      <c r="E208" s="146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</row>
    <row r="209" spans="1:17" ht="12.75" customHeight="1" x14ac:dyDescent="0.25">
      <c r="A209" s="14"/>
      <c r="B209" s="15"/>
      <c r="C209" s="15"/>
      <c r="E209" s="146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</row>
    <row r="210" spans="1:17" ht="12.75" customHeight="1" x14ac:dyDescent="0.25">
      <c r="A210" s="14"/>
      <c r="B210" s="15"/>
      <c r="C210" s="15"/>
      <c r="E210" s="146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</row>
    <row r="211" spans="1:17" ht="12.75" customHeight="1" x14ac:dyDescent="0.25">
      <c r="A211" s="14"/>
      <c r="B211" s="15"/>
      <c r="C211" s="15"/>
      <c r="E211" s="146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</row>
    <row r="212" spans="1:17" ht="12.75" customHeight="1" x14ac:dyDescent="0.25">
      <c r="A212" s="14"/>
      <c r="B212" s="15"/>
      <c r="C212" s="15"/>
      <c r="E212" s="146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</row>
    <row r="213" spans="1:17" ht="12.75" customHeight="1" x14ac:dyDescent="0.25">
      <c r="A213" s="14"/>
      <c r="B213" s="15"/>
      <c r="C213" s="15"/>
      <c r="E213" s="146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</row>
    <row r="214" spans="1:17" ht="12.75" customHeight="1" x14ac:dyDescent="0.25">
      <c r="A214" s="14"/>
      <c r="B214" s="15"/>
      <c r="C214" s="15"/>
      <c r="E214" s="146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</row>
    <row r="215" spans="1:17" ht="12.75" customHeight="1" x14ac:dyDescent="0.25">
      <c r="A215" s="14"/>
      <c r="B215" s="15"/>
      <c r="C215" s="15"/>
      <c r="E215" s="146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</row>
    <row r="216" spans="1:17" ht="12.75" customHeight="1" x14ac:dyDescent="0.25">
      <c r="A216" s="14"/>
      <c r="B216" s="15"/>
      <c r="C216" s="15"/>
      <c r="E216" s="146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</row>
    <row r="217" spans="1:17" ht="12.75" customHeight="1" x14ac:dyDescent="0.25">
      <c r="A217" s="14"/>
      <c r="B217" s="15"/>
      <c r="C217" s="15"/>
      <c r="E217" s="146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</row>
    <row r="218" spans="1:17" ht="12.75" customHeight="1" x14ac:dyDescent="0.25">
      <c r="A218" s="14"/>
      <c r="B218" s="15"/>
      <c r="C218" s="15"/>
      <c r="E218" s="146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</row>
    <row r="219" spans="1:17" ht="12.75" customHeight="1" x14ac:dyDescent="0.25">
      <c r="A219" s="14"/>
      <c r="B219" s="15"/>
      <c r="C219" s="15"/>
      <c r="E219" s="146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</row>
    <row r="220" spans="1:17" ht="12.75" customHeight="1" x14ac:dyDescent="0.25">
      <c r="A220" s="14"/>
      <c r="B220" s="15"/>
      <c r="C220" s="15"/>
      <c r="E220" s="146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</row>
    <row r="221" spans="1:17" ht="12.75" customHeight="1" x14ac:dyDescent="0.25">
      <c r="A221" s="14"/>
      <c r="B221" s="15"/>
      <c r="C221" s="15"/>
      <c r="E221" s="146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</row>
    <row r="222" spans="1:17" ht="12.75" customHeight="1" x14ac:dyDescent="0.25">
      <c r="A222" s="14"/>
      <c r="B222" s="15"/>
      <c r="C222" s="15"/>
      <c r="E222" s="146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</row>
    <row r="223" spans="1:17" ht="12.75" customHeight="1" x14ac:dyDescent="0.25">
      <c r="A223" s="14"/>
      <c r="B223" s="15"/>
      <c r="C223" s="15"/>
      <c r="E223" s="146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</row>
    <row r="224" spans="1:17" ht="12.75" customHeight="1" x14ac:dyDescent="0.25">
      <c r="A224" s="14"/>
      <c r="B224" s="15"/>
      <c r="C224" s="15"/>
      <c r="E224" s="146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</row>
    <row r="225" spans="1:17" ht="12.75" customHeight="1" x14ac:dyDescent="0.25">
      <c r="A225" s="14"/>
      <c r="B225" s="15"/>
      <c r="C225" s="15"/>
      <c r="E225" s="146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</row>
    <row r="226" spans="1:17" ht="12.75" customHeight="1" x14ac:dyDescent="0.25">
      <c r="A226" s="14"/>
      <c r="B226" s="15"/>
      <c r="C226" s="15"/>
      <c r="E226" s="146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</row>
    <row r="227" spans="1:17" ht="12.75" customHeight="1" x14ac:dyDescent="0.25">
      <c r="A227" s="14"/>
      <c r="B227" s="15"/>
      <c r="C227" s="15"/>
      <c r="E227" s="146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</row>
    <row r="228" spans="1:17" ht="12.75" customHeight="1" x14ac:dyDescent="0.25">
      <c r="A228" s="14"/>
      <c r="B228" s="15"/>
      <c r="C228" s="15"/>
      <c r="E228" s="146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</row>
    <row r="229" spans="1:17" ht="12.75" customHeight="1" x14ac:dyDescent="0.25">
      <c r="A229" s="14"/>
      <c r="B229" s="15"/>
      <c r="C229" s="15"/>
      <c r="E229" s="146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</row>
    <row r="230" spans="1:17" ht="12.75" customHeight="1" x14ac:dyDescent="0.25">
      <c r="A230" s="14"/>
      <c r="B230" s="15"/>
      <c r="C230" s="15"/>
      <c r="E230" s="146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</row>
    <row r="231" spans="1:17" ht="12.75" customHeight="1" x14ac:dyDescent="0.25">
      <c r="A231" s="14"/>
      <c r="B231" s="15"/>
      <c r="C231" s="15"/>
      <c r="E231" s="146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</row>
    <row r="232" spans="1:17" ht="12.75" customHeight="1" x14ac:dyDescent="0.25">
      <c r="A232" s="14"/>
      <c r="B232" s="15"/>
      <c r="C232" s="15"/>
      <c r="E232" s="146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</row>
    <row r="233" spans="1:17" ht="12.75" customHeight="1" x14ac:dyDescent="0.25">
      <c r="A233" s="14"/>
      <c r="B233" s="15"/>
      <c r="C233" s="15"/>
      <c r="E233" s="146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</row>
    <row r="234" spans="1:17" ht="12.75" customHeight="1" x14ac:dyDescent="0.25">
      <c r="A234" s="14"/>
      <c r="B234" s="15"/>
      <c r="C234" s="15"/>
      <c r="E234" s="146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</row>
    <row r="235" spans="1:17" ht="12.75" customHeight="1" x14ac:dyDescent="0.25">
      <c r="A235" s="14"/>
      <c r="B235" s="15"/>
      <c r="C235" s="15"/>
      <c r="E235" s="146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</row>
    <row r="236" spans="1:17" ht="12.75" customHeight="1" x14ac:dyDescent="0.25">
      <c r="A236" s="14"/>
      <c r="B236" s="15"/>
      <c r="C236" s="15"/>
      <c r="E236" s="146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</row>
    <row r="237" spans="1:17" ht="12.75" customHeight="1" x14ac:dyDescent="0.25">
      <c r="A237" s="14"/>
      <c r="B237" s="15"/>
      <c r="C237" s="15"/>
      <c r="E237" s="146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</row>
    <row r="238" spans="1:17" ht="12.75" customHeight="1" x14ac:dyDescent="0.25">
      <c r="A238" s="14"/>
      <c r="B238" s="15"/>
      <c r="C238" s="15"/>
      <c r="E238" s="146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1:17" ht="12.75" customHeight="1" x14ac:dyDescent="0.25">
      <c r="A239" s="14"/>
      <c r="B239" s="15"/>
      <c r="C239" s="15"/>
      <c r="E239" s="146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1:17" ht="12.75" customHeight="1" x14ac:dyDescent="0.25">
      <c r="A240" s="14"/>
      <c r="B240" s="15"/>
      <c r="C240" s="15"/>
      <c r="E240" s="146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 ht="12.75" customHeight="1" x14ac:dyDescent="0.25">
      <c r="A241" s="14"/>
      <c r="B241" s="15"/>
      <c r="C241" s="15"/>
      <c r="E241" s="146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 ht="12.75" customHeight="1" x14ac:dyDescent="0.25">
      <c r="A242" s="14"/>
      <c r="B242" s="15"/>
      <c r="C242" s="15"/>
      <c r="E242" s="146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 ht="12.75" customHeight="1" x14ac:dyDescent="0.25">
      <c r="A243" s="14"/>
      <c r="B243" s="15"/>
      <c r="C243" s="15"/>
      <c r="E243" s="146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 ht="12.75" customHeight="1" x14ac:dyDescent="0.25">
      <c r="A244" s="14"/>
      <c r="B244" s="15"/>
      <c r="C244" s="15"/>
      <c r="E244" s="146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 ht="12.75" customHeight="1" x14ac:dyDescent="0.25">
      <c r="A245" s="14"/>
      <c r="B245" s="15"/>
      <c r="C245" s="15"/>
      <c r="E245" s="146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 ht="12.75" customHeight="1" x14ac:dyDescent="0.25">
      <c r="A246" s="14"/>
      <c r="B246" s="15"/>
      <c r="C246" s="15"/>
      <c r="E246" s="146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 ht="12.75" customHeight="1" x14ac:dyDescent="0.25">
      <c r="A247" s="14"/>
      <c r="B247" s="15"/>
      <c r="C247" s="15"/>
      <c r="E247" s="146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 ht="12.75" customHeight="1" x14ac:dyDescent="0.25">
      <c r="A248" s="14"/>
      <c r="B248" s="15"/>
      <c r="C248" s="15"/>
      <c r="E248" s="146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 ht="12.75" customHeight="1" x14ac:dyDescent="0.25">
      <c r="A249" s="14"/>
      <c r="B249" s="15"/>
      <c r="C249" s="15"/>
      <c r="E249" s="146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 ht="12.75" customHeight="1" x14ac:dyDescent="0.25">
      <c r="A250" s="14"/>
      <c r="B250" s="15"/>
      <c r="C250" s="15"/>
      <c r="E250" s="146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 ht="12.75" customHeight="1" x14ac:dyDescent="0.25">
      <c r="A251" s="14"/>
      <c r="B251" s="15"/>
      <c r="C251" s="15"/>
      <c r="E251" s="146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 ht="12.75" customHeight="1" x14ac:dyDescent="0.25">
      <c r="A252" s="14"/>
      <c r="B252" s="15"/>
      <c r="C252" s="15"/>
      <c r="E252" s="146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 ht="12.75" customHeight="1" x14ac:dyDescent="0.25">
      <c r="A253" s="14"/>
      <c r="B253" s="15"/>
      <c r="C253" s="15"/>
      <c r="E253" s="146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 ht="12.75" customHeight="1" x14ac:dyDescent="0.25">
      <c r="A254" s="14"/>
      <c r="B254" s="15"/>
      <c r="C254" s="15"/>
      <c r="E254" s="146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 ht="12.75" customHeight="1" x14ac:dyDescent="0.25">
      <c r="A255" s="14"/>
      <c r="B255" s="15"/>
      <c r="C255" s="15"/>
      <c r="E255" s="146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 ht="12.75" customHeight="1" x14ac:dyDescent="0.25">
      <c r="A256" s="14"/>
      <c r="B256" s="15"/>
      <c r="C256" s="15"/>
      <c r="E256" s="146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 ht="12.75" customHeight="1" x14ac:dyDescent="0.25">
      <c r="A257" s="14"/>
      <c r="B257" s="15"/>
      <c r="C257" s="15"/>
      <c r="E257" s="146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 ht="12.75" customHeight="1" x14ac:dyDescent="0.25">
      <c r="A258" s="14"/>
      <c r="B258" s="15"/>
      <c r="C258" s="15"/>
      <c r="E258" s="146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 ht="12.75" customHeight="1" x14ac:dyDescent="0.25">
      <c r="A259" s="14"/>
      <c r="B259" s="15"/>
      <c r="C259" s="15"/>
      <c r="E259" s="146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 ht="12.75" customHeight="1" x14ac:dyDescent="0.25">
      <c r="A260" s="14"/>
      <c r="B260" s="15"/>
      <c r="C260" s="15"/>
      <c r="E260" s="146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 ht="12.75" customHeight="1" x14ac:dyDescent="0.25">
      <c r="A261" s="14"/>
      <c r="B261" s="15"/>
      <c r="C261" s="15"/>
      <c r="E261" s="146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 ht="12.75" customHeight="1" x14ac:dyDescent="0.25">
      <c r="A262" s="14"/>
      <c r="B262" s="15"/>
      <c r="C262" s="15"/>
      <c r="E262" s="146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 ht="12.75" customHeight="1" x14ac:dyDescent="0.25">
      <c r="A263" s="14"/>
      <c r="B263" s="15"/>
      <c r="C263" s="15"/>
      <c r="E263" s="146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 ht="12.75" customHeight="1" x14ac:dyDescent="0.25">
      <c r="A264" s="14"/>
      <c r="B264" s="15"/>
      <c r="C264" s="15"/>
      <c r="E264" s="146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1:17" ht="12.75" customHeight="1" x14ac:dyDescent="0.25">
      <c r="A265" s="14"/>
      <c r="B265" s="15"/>
      <c r="C265" s="15"/>
      <c r="E265" s="146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1:17" ht="12.75" customHeight="1" x14ac:dyDescent="0.25">
      <c r="A266" s="14"/>
      <c r="B266" s="15"/>
      <c r="C266" s="15"/>
      <c r="E266" s="146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1:17" ht="12.75" customHeight="1" x14ac:dyDescent="0.25">
      <c r="A267" s="14"/>
      <c r="B267" s="15"/>
      <c r="C267" s="15"/>
      <c r="E267" s="146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spans="1:17" ht="12.75" customHeight="1" x14ac:dyDescent="0.25">
      <c r="A268" s="14"/>
      <c r="B268" s="15"/>
      <c r="C268" s="15"/>
      <c r="E268" s="146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spans="1:17" ht="12.75" customHeight="1" x14ac:dyDescent="0.25">
      <c r="A269" s="14"/>
      <c r="B269" s="15"/>
      <c r="C269" s="15"/>
      <c r="E269" s="146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spans="1:17" ht="12.75" customHeight="1" x14ac:dyDescent="0.25">
      <c r="A270" s="14"/>
      <c r="B270" s="15"/>
      <c r="C270" s="15"/>
      <c r="E270" s="146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</row>
    <row r="271" spans="1:17" ht="12.75" customHeight="1" x14ac:dyDescent="0.25">
      <c r="A271" s="14"/>
      <c r="B271" s="15"/>
      <c r="C271" s="15"/>
      <c r="E271" s="146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</row>
    <row r="272" spans="1:17" ht="12.75" customHeight="1" x14ac:dyDescent="0.25">
      <c r="A272" s="14"/>
      <c r="B272" s="15"/>
      <c r="C272" s="15"/>
      <c r="E272" s="146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</row>
    <row r="273" spans="1:17" ht="12.75" customHeight="1" x14ac:dyDescent="0.25">
      <c r="A273" s="14"/>
      <c r="B273" s="15"/>
      <c r="C273" s="15"/>
      <c r="E273" s="146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</row>
    <row r="274" spans="1:17" ht="12.75" customHeight="1" x14ac:dyDescent="0.25">
      <c r="A274" s="14"/>
      <c r="B274" s="15"/>
      <c r="C274" s="15"/>
      <c r="E274" s="146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</row>
    <row r="275" spans="1:17" ht="12.75" customHeight="1" x14ac:dyDescent="0.25">
      <c r="A275" s="14"/>
      <c r="B275" s="15"/>
      <c r="C275" s="15"/>
      <c r="E275" s="146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</row>
    <row r="276" spans="1:17" ht="12.75" customHeight="1" x14ac:dyDescent="0.25">
      <c r="A276" s="14"/>
      <c r="B276" s="15"/>
      <c r="C276" s="15"/>
      <c r="E276" s="146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</row>
    <row r="277" spans="1:17" ht="12.75" customHeight="1" x14ac:dyDescent="0.25">
      <c r="A277" s="14"/>
      <c r="B277" s="15"/>
      <c r="C277" s="15"/>
      <c r="E277" s="146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</row>
    <row r="278" spans="1:17" ht="12.75" customHeight="1" x14ac:dyDescent="0.25">
      <c r="A278" s="14"/>
      <c r="B278" s="15"/>
      <c r="C278" s="15"/>
      <c r="E278" s="146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</row>
    <row r="279" spans="1:17" ht="12.75" customHeight="1" x14ac:dyDescent="0.25">
      <c r="A279" s="14"/>
      <c r="B279" s="15"/>
      <c r="C279" s="15"/>
      <c r="E279" s="146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</row>
    <row r="280" spans="1:17" ht="12.75" customHeight="1" x14ac:dyDescent="0.25">
      <c r="A280" s="14"/>
      <c r="B280" s="15"/>
      <c r="C280" s="15"/>
      <c r="E280" s="146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</row>
    <row r="281" spans="1:17" ht="12.75" customHeight="1" x14ac:dyDescent="0.25">
      <c r="A281" s="14"/>
      <c r="B281" s="15"/>
      <c r="C281" s="15"/>
      <c r="E281" s="146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</row>
    <row r="282" spans="1:17" ht="12.75" customHeight="1" x14ac:dyDescent="0.25">
      <c r="A282" s="14"/>
      <c r="B282" s="15"/>
      <c r="C282" s="15"/>
      <c r="E282" s="146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</row>
    <row r="283" spans="1:17" ht="12.75" customHeight="1" x14ac:dyDescent="0.25">
      <c r="A283" s="14"/>
      <c r="B283" s="15"/>
      <c r="C283" s="15"/>
      <c r="E283" s="146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</row>
    <row r="284" spans="1:17" ht="12.75" customHeight="1" x14ac:dyDescent="0.25">
      <c r="A284" s="14"/>
      <c r="B284" s="15"/>
      <c r="C284" s="15"/>
      <c r="E284" s="146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</row>
    <row r="285" spans="1:17" ht="12.75" customHeight="1" x14ac:dyDescent="0.25">
      <c r="A285" s="14"/>
      <c r="B285" s="15"/>
      <c r="C285" s="15"/>
      <c r="E285" s="146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</row>
    <row r="286" spans="1:17" ht="12.75" customHeight="1" x14ac:dyDescent="0.25">
      <c r="A286" s="14"/>
      <c r="B286" s="15"/>
      <c r="C286" s="15"/>
      <c r="E286" s="146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</row>
    <row r="287" spans="1:17" ht="12.75" customHeight="1" x14ac:dyDescent="0.25">
      <c r="A287" s="14"/>
      <c r="B287" s="15"/>
      <c r="C287" s="15"/>
      <c r="E287" s="146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</row>
    <row r="288" spans="1:17" ht="12.75" customHeight="1" x14ac:dyDescent="0.25">
      <c r="A288" s="14"/>
      <c r="B288" s="15"/>
      <c r="C288" s="15"/>
      <c r="E288" s="146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</row>
    <row r="289" spans="1:17" ht="12.75" customHeight="1" x14ac:dyDescent="0.25">
      <c r="A289" s="14"/>
      <c r="B289" s="15"/>
      <c r="C289" s="15"/>
      <c r="E289" s="146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</row>
    <row r="290" spans="1:17" ht="12.75" customHeight="1" x14ac:dyDescent="0.25">
      <c r="A290" s="14"/>
      <c r="B290" s="15"/>
      <c r="C290" s="15"/>
      <c r="E290" s="146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</row>
    <row r="291" spans="1:17" ht="12.75" customHeight="1" x14ac:dyDescent="0.25">
      <c r="A291" s="14"/>
      <c r="B291" s="15"/>
      <c r="C291" s="15"/>
      <c r="E291" s="146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</row>
    <row r="292" spans="1:17" ht="12.75" customHeight="1" x14ac:dyDescent="0.25">
      <c r="A292" s="14"/>
      <c r="B292" s="15"/>
      <c r="C292" s="15"/>
      <c r="E292" s="146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</row>
    <row r="293" spans="1:17" ht="12.75" customHeight="1" x14ac:dyDescent="0.25">
      <c r="A293" s="14"/>
      <c r="B293" s="15"/>
      <c r="C293" s="15"/>
      <c r="E293" s="146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</row>
    <row r="294" spans="1:17" ht="12.75" customHeight="1" x14ac:dyDescent="0.25">
      <c r="A294" s="14"/>
      <c r="B294" s="15"/>
      <c r="C294" s="15"/>
      <c r="E294" s="146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</row>
    <row r="295" spans="1:17" ht="12.75" customHeight="1" x14ac:dyDescent="0.25">
      <c r="A295" s="14"/>
      <c r="B295" s="15"/>
      <c r="C295" s="15"/>
      <c r="E295" s="146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</row>
    <row r="296" spans="1:17" ht="12.75" customHeight="1" x14ac:dyDescent="0.25">
      <c r="A296" s="14"/>
      <c r="B296" s="15"/>
      <c r="C296" s="15"/>
      <c r="E296" s="146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</row>
    <row r="297" spans="1:17" ht="12.75" customHeight="1" x14ac:dyDescent="0.25">
      <c r="A297" s="14"/>
      <c r="B297" s="15"/>
      <c r="C297" s="15"/>
      <c r="E297" s="146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</row>
    <row r="298" spans="1:17" ht="12.75" customHeight="1" x14ac:dyDescent="0.25">
      <c r="A298" s="14"/>
      <c r="B298" s="15"/>
      <c r="C298" s="15"/>
      <c r="E298" s="146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</row>
    <row r="299" spans="1:17" ht="12.75" customHeight="1" x14ac:dyDescent="0.25">
      <c r="A299" s="14"/>
      <c r="B299" s="15"/>
      <c r="C299" s="15"/>
      <c r="E299" s="146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</row>
    <row r="300" spans="1:17" ht="12.75" customHeight="1" x14ac:dyDescent="0.25">
      <c r="A300" s="14"/>
      <c r="B300" s="15"/>
      <c r="C300" s="15"/>
      <c r="E300" s="146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</row>
    <row r="301" spans="1:17" ht="12.75" customHeight="1" x14ac:dyDescent="0.25">
      <c r="A301" s="14"/>
      <c r="B301" s="15"/>
      <c r="C301" s="15"/>
      <c r="E301" s="146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</row>
    <row r="302" spans="1:17" ht="12.75" customHeight="1" x14ac:dyDescent="0.25">
      <c r="A302" s="14"/>
      <c r="B302" s="15"/>
      <c r="C302" s="15"/>
      <c r="E302" s="146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</row>
    <row r="303" spans="1:17" ht="12.75" customHeight="1" x14ac:dyDescent="0.25">
      <c r="A303" s="14"/>
      <c r="B303" s="15"/>
      <c r="C303" s="15"/>
      <c r="E303" s="146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</row>
    <row r="304" spans="1:17" ht="12.75" customHeight="1" x14ac:dyDescent="0.25">
      <c r="A304" s="14"/>
      <c r="B304" s="15"/>
      <c r="C304" s="15"/>
      <c r="E304" s="146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</row>
    <row r="305" spans="1:17" ht="12.75" customHeight="1" x14ac:dyDescent="0.25">
      <c r="A305" s="14"/>
      <c r="B305" s="15"/>
      <c r="C305" s="15"/>
      <c r="E305" s="146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</row>
    <row r="306" spans="1:17" ht="12.75" customHeight="1" x14ac:dyDescent="0.25">
      <c r="A306" s="14"/>
      <c r="B306" s="15"/>
      <c r="C306" s="15"/>
      <c r="E306" s="146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</row>
    <row r="307" spans="1:17" ht="12.75" customHeight="1" x14ac:dyDescent="0.25">
      <c r="A307" s="14"/>
      <c r="B307" s="15"/>
      <c r="C307" s="15"/>
      <c r="E307" s="146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</row>
    <row r="308" spans="1:17" ht="12.75" customHeight="1" x14ac:dyDescent="0.25">
      <c r="A308" s="14"/>
      <c r="B308" s="15"/>
      <c r="C308" s="15"/>
      <c r="E308" s="146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</row>
    <row r="309" spans="1:17" ht="12.75" customHeight="1" x14ac:dyDescent="0.25">
      <c r="A309" s="14"/>
      <c r="B309" s="15"/>
      <c r="C309" s="15"/>
      <c r="E309" s="146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</row>
    <row r="310" spans="1:17" ht="12.75" customHeight="1" x14ac:dyDescent="0.25">
      <c r="A310" s="14"/>
      <c r="B310" s="15"/>
      <c r="C310" s="15"/>
      <c r="E310" s="146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</row>
    <row r="311" spans="1:17" ht="12.75" customHeight="1" x14ac:dyDescent="0.25">
      <c r="A311" s="14"/>
      <c r="B311" s="15"/>
      <c r="C311" s="15"/>
      <c r="E311" s="146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</row>
    <row r="312" spans="1:17" ht="12.75" customHeight="1" x14ac:dyDescent="0.25">
      <c r="A312" s="14"/>
      <c r="B312" s="15"/>
      <c r="C312" s="15"/>
      <c r="E312" s="146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</row>
    <row r="313" spans="1:17" ht="12.75" customHeight="1" x14ac:dyDescent="0.25">
      <c r="A313" s="14"/>
      <c r="B313" s="15"/>
      <c r="C313" s="15"/>
      <c r="E313" s="146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</row>
    <row r="314" spans="1:17" ht="12.75" customHeight="1" x14ac:dyDescent="0.25">
      <c r="A314" s="14"/>
      <c r="B314" s="15"/>
      <c r="C314" s="15"/>
      <c r="E314" s="146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</row>
    <row r="315" spans="1:17" ht="12.75" customHeight="1" x14ac:dyDescent="0.25">
      <c r="A315" s="14"/>
      <c r="B315" s="15"/>
      <c r="C315" s="15"/>
      <c r="E315" s="146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</row>
    <row r="316" spans="1:17" ht="12.75" customHeight="1" x14ac:dyDescent="0.25">
      <c r="A316" s="14"/>
      <c r="B316" s="15"/>
      <c r="C316" s="15"/>
      <c r="E316" s="146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</row>
    <row r="317" spans="1:17" ht="12.75" customHeight="1" x14ac:dyDescent="0.25">
      <c r="A317" s="14"/>
      <c r="B317" s="15"/>
      <c r="C317" s="15"/>
      <c r="E317" s="146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</row>
    <row r="318" spans="1:17" ht="12.75" customHeight="1" x14ac:dyDescent="0.25">
      <c r="A318" s="14"/>
      <c r="B318" s="15"/>
      <c r="C318" s="15"/>
      <c r="E318" s="146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</row>
    <row r="319" spans="1:17" ht="12.75" customHeight="1" x14ac:dyDescent="0.25">
      <c r="A319" s="14"/>
      <c r="B319" s="15"/>
      <c r="C319" s="15"/>
      <c r="E319" s="146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</row>
    <row r="320" spans="1:17" ht="12.75" customHeight="1" x14ac:dyDescent="0.25">
      <c r="A320" s="14"/>
      <c r="B320" s="15"/>
      <c r="C320" s="15"/>
      <c r="E320" s="146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</row>
    <row r="321" spans="1:17" ht="12.75" customHeight="1" x14ac:dyDescent="0.25">
      <c r="A321" s="14"/>
      <c r="B321" s="15"/>
      <c r="C321" s="15"/>
      <c r="E321" s="146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</row>
    <row r="322" spans="1:17" ht="12.75" customHeight="1" x14ac:dyDescent="0.25">
      <c r="A322" s="14"/>
      <c r="B322" s="15"/>
      <c r="C322" s="15"/>
      <c r="E322" s="146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</row>
    <row r="323" spans="1:17" ht="12.75" customHeight="1" x14ac:dyDescent="0.25">
      <c r="A323" s="14"/>
      <c r="B323" s="15"/>
      <c r="C323" s="15"/>
      <c r="E323" s="146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</row>
    <row r="324" spans="1:17" ht="12.75" customHeight="1" x14ac:dyDescent="0.25">
      <c r="A324" s="14"/>
      <c r="B324" s="15"/>
      <c r="C324" s="15"/>
      <c r="E324" s="146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</row>
    <row r="325" spans="1:17" ht="12.75" customHeight="1" x14ac:dyDescent="0.25">
      <c r="A325" s="14"/>
      <c r="B325" s="15"/>
      <c r="C325" s="15"/>
      <c r="E325" s="146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</row>
    <row r="326" spans="1:17" ht="12.75" customHeight="1" x14ac:dyDescent="0.25">
      <c r="A326" s="14"/>
      <c r="B326" s="15"/>
      <c r="C326" s="15"/>
      <c r="E326" s="146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</row>
    <row r="327" spans="1:17" ht="12.75" customHeight="1" x14ac:dyDescent="0.25">
      <c r="A327" s="14"/>
      <c r="B327" s="15"/>
      <c r="C327" s="15"/>
      <c r="E327" s="146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</row>
    <row r="328" spans="1:17" ht="12.75" customHeight="1" x14ac:dyDescent="0.25">
      <c r="A328" s="14"/>
      <c r="B328" s="15"/>
      <c r="C328" s="15"/>
      <c r="E328" s="146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</row>
    <row r="329" spans="1:17" ht="12.75" customHeight="1" x14ac:dyDescent="0.25">
      <c r="A329" s="14"/>
      <c r="B329" s="15"/>
      <c r="C329" s="15"/>
      <c r="E329" s="146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</row>
    <row r="330" spans="1:17" ht="12.75" customHeight="1" x14ac:dyDescent="0.25">
      <c r="A330" s="14"/>
      <c r="B330" s="15"/>
      <c r="C330" s="15"/>
      <c r="E330" s="146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</row>
    <row r="331" spans="1:17" ht="12.75" customHeight="1" x14ac:dyDescent="0.25">
      <c r="A331" s="14"/>
      <c r="B331" s="15"/>
      <c r="C331" s="15"/>
      <c r="E331" s="146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</row>
    <row r="332" spans="1:17" ht="12.75" customHeight="1" x14ac:dyDescent="0.25">
      <c r="A332" s="14"/>
      <c r="B332" s="15"/>
      <c r="C332" s="15"/>
      <c r="E332" s="146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</row>
    <row r="333" spans="1:17" ht="12.75" customHeight="1" x14ac:dyDescent="0.25">
      <c r="A333" s="14"/>
      <c r="B333" s="15"/>
      <c r="C333" s="15"/>
      <c r="E333" s="146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</row>
    <row r="334" spans="1:17" ht="12.75" customHeight="1" x14ac:dyDescent="0.25">
      <c r="A334" s="14"/>
      <c r="B334" s="15"/>
      <c r="C334" s="15"/>
      <c r="E334" s="146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</row>
    <row r="335" spans="1:17" ht="12.75" customHeight="1" x14ac:dyDescent="0.25">
      <c r="A335" s="14"/>
      <c r="B335" s="15"/>
      <c r="C335" s="15"/>
      <c r="E335" s="146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</row>
    <row r="336" spans="1:17" ht="12.75" customHeight="1" x14ac:dyDescent="0.25">
      <c r="A336" s="14"/>
      <c r="B336" s="15"/>
      <c r="C336" s="15"/>
      <c r="E336" s="146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</row>
    <row r="337" spans="1:17" ht="12.75" customHeight="1" x14ac:dyDescent="0.25">
      <c r="A337" s="14"/>
      <c r="B337" s="15"/>
      <c r="C337" s="15"/>
      <c r="E337" s="146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</row>
    <row r="338" spans="1:17" ht="12.75" customHeight="1" x14ac:dyDescent="0.25">
      <c r="A338" s="14"/>
      <c r="B338" s="15"/>
      <c r="C338" s="15"/>
      <c r="E338" s="146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</row>
    <row r="339" spans="1:17" ht="12.75" customHeight="1" x14ac:dyDescent="0.25">
      <c r="A339" s="14"/>
      <c r="B339" s="15"/>
      <c r="C339" s="15"/>
      <c r="E339" s="146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</row>
    <row r="340" spans="1:17" ht="12.75" customHeight="1" x14ac:dyDescent="0.25">
      <c r="A340" s="14"/>
      <c r="B340" s="15"/>
      <c r="C340" s="15"/>
      <c r="E340" s="146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</row>
    <row r="341" spans="1:17" ht="12.75" customHeight="1" x14ac:dyDescent="0.25">
      <c r="A341" s="14"/>
      <c r="B341" s="15"/>
      <c r="C341" s="15"/>
      <c r="E341" s="146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</row>
    <row r="342" spans="1:17" ht="12.75" customHeight="1" x14ac:dyDescent="0.25">
      <c r="A342" s="14"/>
      <c r="B342" s="15"/>
      <c r="C342" s="15"/>
      <c r="E342" s="146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</row>
    <row r="343" spans="1:17" ht="12.75" customHeight="1" x14ac:dyDescent="0.25">
      <c r="A343" s="14"/>
      <c r="B343" s="15"/>
      <c r="C343" s="15"/>
      <c r="E343" s="146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</row>
    <row r="344" spans="1:17" ht="12.75" customHeight="1" x14ac:dyDescent="0.25">
      <c r="A344" s="14"/>
      <c r="B344" s="15"/>
      <c r="C344" s="15"/>
      <c r="E344" s="146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</row>
    <row r="345" spans="1:17" ht="12.75" customHeight="1" x14ac:dyDescent="0.25">
      <c r="A345" s="14"/>
      <c r="B345" s="15"/>
      <c r="C345" s="15"/>
      <c r="E345" s="146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</row>
    <row r="346" spans="1:17" ht="12.75" customHeight="1" x14ac:dyDescent="0.25">
      <c r="A346" s="14"/>
      <c r="B346" s="15"/>
      <c r="C346" s="15"/>
      <c r="E346" s="146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</row>
    <row r="347" spans="1:17" ht="12.75" customHeight="1" x14ac:dyDescent="0.25">
      <c r="A347" s="14"/>
      <c r="B347" s="15"/>
      <c r="C347" s="15"/>
      <c r="E347" s="146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</row>
    <row r="348" spans="1:17" ht="12.75" customHeight="1" x14ac:dyDescent="0.25">
      <c r="A348" s="14"/>
      <c r="B348" s="15"/>
      <c r="C348" s="15"/>
      <c r="E348" s="146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</row>
    <row r="349" spans="1:17" ht="12.75" customHeight="1" x14ac:dyDescent="0.25">
      <c r="A349" s="14"/>
      <c r="B349" s="15"/>
      <c r="C349" s="15"/>
      <c r="E349" s="146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</row>
    <row r="350" spans="1:17" ht="12.75" customHeight="1" x14ac:dyDescent="0.25">
      <c r="A350" s="14"/>
      <c r="B350" s="15"/>
      <c r="C350" s="15"/>
      <c r="E350" s="146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</row>
    <row r="351" spans="1:17" ht="12.75" customHeight="1" x14ac:dyDescent="0.25">
      <c r="A351" s="14"/>
      <c r="B351" s="15"/>
      <c r="C351" s="15"/>
      <c r="E351" s="146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</row>
    <row r="352" spans="1:17" ht="12.75" customHeight="1" x14ac:dyDescent="0.25">
      <c r="A352" s="14"/>
      <c r="B352" s="15"/>
      <c r="C352" s="15"/>
      <c r="E352" s="146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</row>
    <row r="353" spans="1:17" ht="12.75" customHeight="1" x14ac:dyDescent="0.25">
      <c r="A353" s="14"/>
      <c r="B353" s="15"/>
      <c r="C353" s="15"/>
      <c r="E353" s="146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</row>
    <row r="354" spans="1:17" ht="12.75" customHeight="1" x14ac:dyDescent="0.25">
      <c r="A354" s="14"/>
      <c r="B354" s="15"/>
      <c r="C354" s="15"/>
      <c r="E354" s="146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</row>
    <row r="355" spans="1:17" ht="12.75" customHeight="1" x14ac:dyDescent="0.25">
      <c r="A355" s="14"/>
      <c r="B355" s="15"/>
      <c r="C355" s="15"/>
      <c r="E355" s="146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</row>
    <row r="356" spans="1:17" ht="12.75" customHeight="1" x14ac:dyDescent="0.25">
      <c r="A356" s="14"/>
      <c r="B356" s="15"/>
      <c r="C356" s="15"/>
      <c r="E356" s="146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</row>
    <row r="357" spans="1:17" ht="12.75" customHeight="1" x14ac:dyDescent="0.25">
      <c r="A357" s="14"/>
      <c r="B357" s="15"/>
      <c r="C357" s="15"/>
      <c r="E357" s="146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</row>
    <row r="358" spans="1:17" ht="12.75" customHeight="1" x14ac:dyDescent="0.25">
      <c r="A358" s="14"/>
      <c r="B358" s="15"/>
      <c r="C358" s="15"/>
      <c r="E358" s="146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</row>
    <row r="359" spans="1:17" ht="12.75" customHeight="1" x14ac:dyDescent="0.25">
      <c r="A359" s="14"/>
      <c r="B359" s="15"/>
      <c r="C359" s="15"/>
      <c r="E359" s="146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</row>
    <row r="360" spans="1:17" ht="12.75" customHeight="1" x14ac:dyDescent="0.25">
      <c r="A360" s="14"/>
      <c r="B360" s="15"/>
      <c r="C360" s="15"/>
      <c r="E360" s="146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</row>
    <row r="361" spans="1:17" ht="12.75" customHeight="1" x14ac:dyDescent="0.25">
      <c r="A361" s="14"/>
      <c r="B361" s="15"/>
      <c r="C361" s="15"/>
      <c r="E361" s="146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</row>
    <row r="362" spans="1:17" ht="12.75" customHeight="1" x14ac:dyDescent="0.25">
      <c r="A362" s="14"/>
      <c r="B362" s="15"/>
      <c r="C362" s="15"/>
      <c r="E362" s="146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</row>
    <row r="363" spans="1:17" ht="12.75" customHeight="1" x14ac:dyDescent="0.25">
      <c r="A363" s="14"/>
      <c r="B363" s="15"/>
      <c r="C363" s="15"/>
      <c r="E363" s="146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</row>
    <row r="364" spans="1:17" ht="12.75" customHeight="1" x14ac:dyDescent="0.25">
      <c r="A364" s="14"/>
      <c r="B364" s="15"/>
      <c r="C364" s="15"/>
      <c r="E364" s="146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</row>
    <row r="365" spans="1:17" ht="12.75" customHeight="1" x14ac:dyDescent="0.25">
      <c r="A365" s="14"/>
      <c r="B365" s="15"/>
      <c r="C365" s="15"/>
      <c r="E365" s="146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</row>
    <row r="366" spans="1:17" ht="12.75" customHeight="1" x14ac:dyDescent="0.25">
      <c r="A366" s="14"/>
      <c r="B366" s="15"/>
      <c r="C366" s="15"/>
      <c r="E366" s="146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</row>
    <row r="367" spans="1:17" ht="12.75" customHeight="1" x14ac:dyDescent="0.25">
      <c r="A367" s="14"/>
      <c r="B367" s="15"/>
      <c r="C367" s="15"/>
      <c r="E367" s="146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</row>
    <row r="368" spans="1:17" ht="12.75" customHeight="1" x14ac:dyDescent="0.25">
      <c r="A368" s="14"/>
      <c r="B368" s="15"/>
      <c r="C368" s="15"/>
      <c r="E368" s="146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</row>
    <row r="369" spans="1:17" ht="12.75" customHeight="1" x14ac:dyDescent="0.25">
      <c r="A369" s="14"/>
      <c r="B369" s="15"/>
      <c r="C369" s="15"/>
      <c r="E369" s="146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</row>
    <row r="370" spans="1:17" ht="12.75" customHeight="1" x14ac:dyDescent="0.25">
      <c r="A370" s="14"/>
      <c r="B370" s="15"/>
      <c r="C370" s="15"/>
      <c r="E370" s="146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</row>
    <row r="371" spans="1:17" ht="12.75" customHeight="1" x14ac:dyDescent="0.25">
      <c r="A371" s="14"/>
      <c r="B371" s="15"/>
      <c r="C371" s="15"/>
      <c r="E371" s="146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</row>
    <row r="372" spans="1:17" ht="12.75" customHeight="1" x14ac:dyDescent="0.25">
      <c r="A372" s="14"/>
      <c r="B372" s="15"/>
      <c r="C372" s="15"/>
      <c r="E372" s="146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</row>
    <row r="373" spans="1:17" ht="12.75" customHeight="1" x14ac:dyDescent="0.25">
      <c r="A373" s="14"/>
      <c r="B373" s="15"/>
      <c r="C373" s="15"/>
      <c r="E373" s="146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</row>
    <row r="374" spans="1:17" ht="12.75" customHeight="1" x14ac:dyDescent="0.25">
      <c r="A374" s="14"/>
      <c r="B374" s="15"/>
      <c r="C374" s="15"/>
      <c r="E374" s="146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</row>
    <row r="375" spans="1:17" ht="12.75" customHeight="1" x14ac:dyDescent="0.25">
      <c r="A375" s="14"/>
      <c r="B375" s="15"/>
      <c r="C375" s="15"/>
      <c r="E375" s="146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</row>
    <row r="376" spans="1:17" ht="12.75" customHeight="1" x14ac:dyDescent="0.25">
      <c r="A376" s="14"/>
      <c r="B376" s="15"/>
      <c r="C376" s="15"/>
      <c r="E376" s="146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</row>
    <row r="377" spans="1:17" ht="12.75" customHeight="1" x14ac:dyDescent="0.25">
      <c r="A377" s="14"/>
      <c r="B377" s="15"/>
      <c r="C377" s="15"/>
      <c r="E377" s="146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</row>
    <row r="378" spans="1:17" ht="12.75" customHeight="1" x14ac:dyDescent="0.25">
      <c r="A378" s="14"/>
      <c r="B378" s="15"/>
      <c r="C378" s="15"/>
      <c r="E378" s="146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</row>
    <row r="379" spans="1:17" ht="12.75" customHeight="1" x14ac:dyDescent="0.25">
      <c r="A379" s="14"/>
      <c r="B379" s="15"/>
      <c r="C379" s="15"/>
      <c r="E379" s="146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</row>
    <row r="380" spans="1:17" ht="12.75" customHeight="1" x14ac:dyDescent="0.25">
      <c r="A380" s="14"/>
      <c r="B380" s="15"/>
      <c r="C380" s="15"/>
      <c r="E380" s="146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</row>
    <row r="381" spans="1:17" ht="12.75" customHeight="1" x14ac:dyDescent="0.25">
      <c r="A381" s="14"/>
      <c r="B381" s="15"/>
      <c r="C381" s="15"/>
      <c r="E381" s="146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</row>
    <row r="382" spans="1:17" ht="12.75" customHeight="1" x14ac:dyDescent="0.25">
      <c r="A382" s="14"/>
      <c r="B382" s="15"/>
      <c r="C382" s="15"/>
      <c r="E382" s="146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</row>
    <row r="383" spans="1:17" ht="12.75" customHeight="1" x14ac:dyDescent="0.25">
      <c r="A383" s="14"/>
      <c r="B383" s="15"/>
      <c r="C383" s="15"/>
      <c r="E383" s="146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</row>
    <row r="384" spans="1:17" ht="12.75" customHeight="1" x14ac:dyDescent="0.25">
      <c r="A384" s="14"/>
      <c r="B384" s="15"/>
      <c r="C384" s="15"/>
      <c r="E384" s="146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</row>
    <row r="385" spans="1:17" ht="12.75" customHeight="1" x14ac:dyDescent="0.25">
      <c r="A385" s="14"/>
      <c r="B385" s="15"/>
      <c r="C385" s="15"/>
      <c r="E385" s="146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</row>
    <row r="386" spans="1:17" ht="12.75" customHeight="1" x14ac:dyDescent="0.25">
      <c r="A386" s="14"/>
      <c r="B386" s="15"/>
      <c r="C386" s="15"/>
      <c r="E386" s="146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</row>
    <row r="387" spans="1:17" ht="12.75" customHeight="1" x14ac:dyDescent="0.25">
      <c r="A387" s="14"/>
      <c r="B387" s="15"/>
      <c r="C387" s="15"/>
      <c r="E387" s="146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</row>
    <row r="388" spans="1:17" ht="12.75" customHeight="1" x14ac:dyDescent="0.25">
      <c r="A388" s="14"/>
      <c r="B388" s="15"/>
      <c r="C388" s="15"/>
      <c r="E388" s="146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</row>
    <row r="389" spans="1:17" ht="12.75" customHeight="1" x14ac:dyDescent="0.25">
      <c r="A389" s="14"/>
      <c r="B389" s="15"/>
      <c r="C389" s="15"/>
      <c r="E389" s="146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</row>
    <row r="390" spans="1:17" ht="12.75" customHeight="1" x14ac:dyDescent="0.25">
      <c r="A390" s="14"/>
      <c r="B390" s="15"/>
      <c r="C390" s="15"/>
      <c r="E390" s="146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</row>
    <row r="391" spans="1:17" ht="12.75" customHeight="1" x14ac:dyDescent="0.25">
      <c r="A391" s="14"/>
      <c r="B391" s="15"/>
      <c r="C391" s="15"/>
      <c r="E391" s="146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</row>
    <row r="392" spans="1:17" ht="12.75" customHeight="1" x14ac:dyDescent="0.25">
      <c r="A392" s="14"/>
      <c r="B392" s="15"/>
      <c r="C392" s="15"/>
      <c r="E392" s="146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</row>
    <row r="393" spans="1:17" ht="12.75" customHeight="1" x14ac:dyDescent="0.25">
      <c r="A393" s="14"/>
      <c r="B393" s="15"/>
      <c r="C393" s="15"/>
      <c r="E393" s="146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</row>
    <row r="394" spans="1:17" ht="12.75" customHeight="1" x14ac:dyDescent="0.25">
      <c r="A394" s="14"/>
      <c r="B394" s="15"/>
      <c r="C394" s="15"/>
      <c r="E394" s="146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</row>
    <row r="395" spans="1:17" ht="12.75" customHeight="1" x14ac:dyDescent="0.25">
      <c r="A395" s="14"/>
      <c r="B395" s="15"/>
      <c r="C395" s="15"/>
      <c r="E395" s="146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</row>
    <row r="396" spans="1:17" ht="12.75" customHeight="1" x14ac:dyDescent="0.25">
      <c r="A396" s="14"/>
      <c r="B396" s="15"/>
      <c r="C396" s="15"/>
      <c r="E396" s="146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</row>
    <row r="397" spans="1:17" ht="12.75" customHeight="1" x14ac:dyDescent="0.25">
      <c r="A397" s="14"/>
      <c r="B397" s="15"/>
      <c r="C397" s="15"/>
      <c r="E397" s="146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</row>
    <row r="398" spans="1:17" ht="12.75" customHeight="1" x14ac:dyDescent="0.25">
      <c r="A398" s="14"/>
      <c r="B398" s="15"/>
      <c r="C398" s="15"/>
      <c r="E398" s="146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</row>
    <row r="399" spans="1:17" ht="12.75" customHeight="1" x14ac:dyDescent="0.25">
      <c r="A399" s="14"/>
      <c r="B399" s="15"/>
      <c r="C399" s="15"/>
      <c r="E399" s="146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</row>
    <row r="400" spans="1:17" ht="12.75" customHeight="1" x14ac:dyDescent="0.25">
      <c r="A400" s="14"/>
      <c r="B400" s="15"/>
      <c r="C400" s="15"/>
      <c r="E400" s="146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</row>
    <row r="401" spans="1:17" ht="12.75" customHeight="1" x14ac:dyDescent="0.25">
      <c r="A401" s="14"/>
      <c r="B401" s="15"/>
      <c r="C401" s="15"/>
      <c r="E401" s="146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</row>
    <row r="402" spans="1:17" ht="12.75" customHeight="1" x14ac:dyDescent="0.25">
      <c r="A402" s="14"/>
      <c r="B402" s="15"/>
      <c r="C402" s="15"/>
      <c r="E402" s="146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</row>
    <row r="403" spans="1:17" ht="12.75" customHeight="1" x14ac:dyDescent="0.25">
      <c r="A403" s="14"/>
      <c r="B403" s="15"/>
      <c r="C403" s="15"/>
      <c r="E403" s="146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</row>
    <row r="404" spans="1:17" ht="12.75" customHeight="1" x14ac:dyDescent="0.25">
      <c r="A404" s="14"/>
      <c r="B404" s="15"/>
      <c r="C404" s="15"/>
      <c r="E404" s="146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</row>
    <row r="405" spans="1:17" ht="12.75" customHeight="1" x14ac:dyDescent="0.25">
      <c r="A405" s="14"/>
      <c r="B405" s="15"/>
      <c r="C405" s="15"/>
      <c r="E405" s="146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</row>
    <row r="406" spans="1:17" ht="12.75" customHeight="1" x14ac:dyDescent="0.25">
      <c r="A406" s="14"/>
      <c r="B406" s="15"/>
      <c r="C406" s="15"/>
      <c r="E406" s="146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</row>
    <row r="407" spans="1:17" ht="12.75" customHeight="1" x14ac:dyDescent="0.25">
      <c r="A407" s="14"/>
      <c r="B407" s="15"/>
      <c r="C407" s="15"/>
      <c r="E407" s="146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</row>
    <row r="408" spans="1:17" ht="12.75" customHeight="1" x14ac:dyDescent="0.25">
      <c r="A408" s="14"/>
      <c r="B408" s="15"/>
      <c r="C408" s="15"/>
      <c r="E408" s="146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</row>
    <row r="409" spans="1:17" ht="12.75" customHeight="1" x14ac:dyDescent="0.25">
      <c r="A409" s="14"/>
      <c r="B409" s="15"/>
      <c r="C409" s="15"/>
      <c r="E409" s="146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</row>
    <row r="410" spans="1:17" ht="12.75" customHeight="1" x14ac:dyDescent="0.25">
      <c r="A410" s="14"/>
      <c r="B410" s="15"/>
      <c r="C410" s="15"/>
      <c r="E410" s="146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</row>
    <row r="411" spans="1:17" ht="12.75" customHeight="1" x14ac:dyDescent="0.25">
      <c r="A411" s="14"/>
      <c r="B411" s="15"/>
      <c r="C411" s="15"/>
      <c r="E411" s="146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</row>
    <row r="412" spans="1:17" ht="12.75" customHeight="1" x14ac:dyDescent="0.25">
      <c r="A412" s="14"/>
      <c r="B412" s="15"/>
      <c r="C412" s="15"/>
      <c r="E412" s="146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</row>
    <row r="413" spans="1:17" ht="12.75" customHeight="1" x14ac:dyDescent="0.25">
      <c r="A413" s="14"/>
      <c r="B413" s="15"/>
      <c r="C413" s="15"/>
      <c r="E413" s="146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</row>
    <row r="414" spans="1:17" ht="12.75" customHeight="1" x14ac:dyDescent="0.25">
      <c r="A414" s="14"/>
      <c r="B414" s="15"/>
      <c r="C414" s="15"/>
      <c r="E414" s="146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</row>
    <row r="415" spans="1:17" ht="12.75" customHeight="1" x14ac:dyDescent="0.25">
      <c r="A415" s="14"/>
      <c r="B415" s="15"/>
      <c r="C415" s="15"/>
      <c r="E415" s="146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</row>
    <row r="416" spans="1:17" ht="12.75" customHeight="1" x14ac:dyDescent="0.25">
      <c r="A416" s="14"/>
      <c r="B416" s="15"/>
      <c r="C416" s="15"/>
      <c r="E416" s="146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</row>
    <row r="417" spans="1:17" ht="12.75" customHeight="1" x14ac:dyDescent="0.25">
      <c r="A417" s="14"/>
      <c r="B417" s="15"/>
      <c r="C417" s="15"/>
      <c r="E417" s="146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</row>
    <row r="418" spans="1:17" ht="12.75" customHeight="1" x14ac:dyDescent="0.25">
      <c r="A418" s="14"/>
      <c r="B418" s="15"/>
      <c r="C418" s="15"/>
      <c r="E418" s="146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</row>
    <row r="419" spans="1:17" ht="12.75" customHeight="1" x14ac:dyDescent="0.25">
      <c r="A419" s="14"/>
      <c r="B419" s="15"/>
      <c r="C419" s="15"/>
      <c r="E419" s="146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</row>
    <row r="420" spans="1:17" ht="12.75" customHeight="1" x14ac:dyDescent="0.25">
      <c r="A420" s="14"/>
      <c r="B420" s="15"/>
      <c r="C420" s="15"/>
      <c r="E420" s="146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</row>
    <row r="421" spans="1:17" ht="12.75" customHeight="1" x14ac:dyDescent="0.25">
      <c r="A421" s="14"/>
      <c r="B421" s="15"/>
      <c r="C421" s="15"/>
      <c r="E421" s="146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</row>
    <row r="422" spans="1:17" ht="12.75" customHeight="1" x14ac:dyDescent="0.25">
      <c r="A422" s="14"/>
      <c r="B422" s="15"/>
      <c r="C422" s="15"/>
      <c r="E422" s="146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</row>
    <row r="423" spans="1:17" ht="12.75" customHeight="1" x14ac:dyDescent="0.25">
      <c r="A423" s="14"/>
      <c r="B423" s="15"/>
      <c r="C423" s="15"/>
      <c r="E423" s="146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</row>
    <row r="424" spans="1:17" ht="12.75" customHeight="1" x14ac:dyDescent="0.25">
      <c r="A424" s="14"/>
      <c r="B424" s="15"/>
      <c r="C424" s="15"/>
      <c r="E424" s="146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</row>
    <row r="425" spans="1:17" ht="12.75" customHeight="1" x14ac:dyDescent="0.25">
      <c r="A425" s="14"/>
      <c r="B425" s="15"/>
      <c r="C425" s="15"/>
      <c r="E425" s="146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</row>
    <row r="426" spans="1:17" ht="12.75" customHeight="1" x14ac:dyDescent="0.25">
      <c r="A426" s="14"/>
      <c r="B426" s="15"/>
      <c r="C426" s="15"/>
      <c r="E426" s="146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</row>
    <row r="427" spans="1:17" ht="12.75" customHeight="1" x14ac:dyDescent="0.25">
      <c r="A427" s="14"/>
      <c r="B427" s="15"/>
      <c r="C427" s="15"/>
      <c r="E427" s="146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</row>
    <row r="428" spans="1:17" ht="12.75" customHeight="1" x14ac:dyDescent="0.25">
      <c r="A428" s="14"/>
      <c r="B428" s="15"/>
      <c r="C428" s="15"/>
      <c r="E428" s="146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</row>
    <row r="429" spans="1:17" ht="12.75" customHeight="1" x14ac:dyDescent="0.25">
      <c r="A429" s="14"/>
      <c r="B429" s="15"/>
      <c r="C429" s="15"/>
      <c r="E429" s="146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</row>
    <row r="430" spans="1:17" ht="12.75" customHeight="1" x14ac:dyDescent="0.25">
      <c r="A430" s="14"/>
      <c r="B430" s="15"/>
      <c r="C430" s="15"/>
      <c r="E430" s="146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</row>
    <row r="431" spans="1:17" ht="12.75" customHeight="1" x14ac:dyDescent="0.25">
      <c r="A431" s="14"/>
      <c r="B431" s="15"/>
      <c r="C431" s="15"/>
      <c r="E431" s="146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</row>
    <row r="432" spans="1:17" ht="12.75" customHeight="1" x14ac:dyDescent="0.25">
      <c r="A432" s="14"/>
      <c r="B432" s="15"/>
      <c r="C432" s="15"/>
      <c r="E432" s="146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</row>
    <row r="433" spans="1:17" ht="12.75" customHeight="1" x14ac:dyDescent="0.25">
      <c r="A433" s="14"/>
      <c r="B433" s="15"/>
      <c r="C433" s="15"/>
      <c r="E433" s="146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</row>
    <row r="434" spans="1:17" ht="12.75" customHeight="1" x14ac:dyDescent="0.25">
      <c r="A434" s="14"/>
      <c r="B434" s="15"/>
      <c r="C434" s="15"/>
      <c r="E434" s="146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</row>
    <row r="435" spans="1:17" ht="12.75" customHeight="1" x14ac:dyDescent="0.25">
      <c r="A435" s="14"/>
      <c r="B435" s="15"/>
      <c r="C435" s="15"/>
      <c r="E435" s="146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</row>
    <row r="436" spans="1:17" ht="12.75" customHeight="1" x14ac:dyDescent="0.25">
      <c r="A436" s="14"/>
      <c r="B436" s="15"/>
      <c r="C436" s="15"/>
      <c r="E436" s="146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</row>
    <row r="437" spans="1:17" ht="12.75" customHeight="1" x14ac:dyDescent="0.25">
      <c r="A437" s="14"/>
      <c r="B437" s="15"/>
      <c r="C437" s="15"/>
      <c r="E437" s="146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</row>
    <row r="438" spans="1:17" ht="12.75" customHeight="1" x14ac:dyDescent="0.25">
      <c r="A438" s="14"/>
      <c r="B438" s="15"/>
      <c r="C438" s="15"/>
      <c r="E438" s="146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</row>
    <row r="439" spans="1:17" ht="12.75" customHeight="1" x14ac:dyDescent="0.25">
      <c r="A439" s="14"/>
      <c r="B439" s="15"/>
      <c r="C439" s="15"/>
      <c r="E439" s="146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</row>
    <row r="440" spans="1:17" ht="12.75" customHeight="1" x14ac:dyDescent="0.25">
      <c r="A440" s="14"/>
      <c r="B440" s="15"/>
      <c r="C440" s="15"/>
      <c r="E440" s="146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</row>
    <row r="441" spans="1:17" ht="12.75" customHeight="1" x14ac:dyDescent="0.25">
      <c r="A441" s="14"/>
      <c r="B441" s="15"/>
      <c r="C441" s="15"/>
      <c r="E441" s="146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</row>
    <row r="442" spans="1:17" ht="12.75" customHeight="1" x14ac:dyDescent="0.25">
      <c r="A442" s="14"/>
      <c r="B442" s="15"/>
      <c r="C442" s="15"/>
      <c r="E442" s="146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</row>
    <row r="443" spans="1:17" ht="12.75" customHeight="1" x14ac:dyDescent="0.25">
      <c r="A443" s="14"/>
      <c r="B443" s="15"/>
      <c r="C443" s="15"/>
      <c r="E443" s="146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</row>
    <row r="444" spans="1:17" ht="12.75" customHeight="1" x14ac:dyDescent="0.25">
      <c r="A444" s="14"/>
      <c r="B444" s="15"/>
      <c r="C444" s="15"/>
      <c r="E444" s="146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</row>
    <row r="445" spans="1:17" ht="12.75" customHeight="1" x14ac:dyDescent="0.25">
      <c r="A445" s="14"/>
      <c r="B445" s="15"/>
      <c r="C445" s="15"/>
      <c r="E445" s="146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</row>
    <row r="446" spans="1:17" ht="12.75" customHeight="1" x14ac:dyDescent="0.25">
      <c r="A446" s="14"/>
      <c r="B446" s="15"/>
      <c r="C446" s="15"/>
      <c r="E446" s="146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</row>
    <row r="447" spans="1:17" ht="12.75" customHeight="1" x14ac:dyDescent="0.25">
      <c r="A447" s="14"/>
      <c r="B447" s="15"/>
      <c r="C447" s="15"/>
      <c r="E447" s="146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</row>
    <row r="448" spans="1:17" ht="12.75" customHeight="1" x14ac:dyDescent="0.25">
      <c r="A448" s="14"/>
      <c r="B448" s="15"/>
      <c r="C448" s="15"/>
      <c r="E448" s="146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</row>
    <row r="449" spans="1:17" ht="12.75" customHeight="1" x14ac:dyDescent="0.25">
      <c r="A449" s="14"/>
      <c r="B449" s="15"/>
      <c r="C449" s="15"/>
      <c r="E449" s="146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</row>
    <row r="450" spans="1:17" ht="12.75" customHeight="1" x14ac:dyDescent="0.25">
      <c r="A450" s="14"/>
      <c r="B450" s="15"/>
      <c r="C450" s="15"/>
      <c r="E450" s="146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</row>
    <row r="451" spans="1:17" ht="12.75" customHeight="1" x14ac:dyDescent="0.25">
      <c r="A451" s="14"/>
      <c r="B451" s="15"/>
      <c r="C451" s="15"/>
      <c r="E451" s="146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</row>
    <row r="452" spans="1:17" ht="12.75" customHeight="1" x14ac:dyDescent="0.25">
      <c r="A452" s="14"/>
      <c r="B452" s="15"/>
      <c r="C452" s="15"/>
      <c r="E452" s="146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</row>
    <row r="453" spans="1:17" ht="12.75" customHeight="1" x14ac:dyDescent="0.25">
      <c r="A453" s="14"/>
      <c r="B453" s="15"/>
      <c r="C453" s="15"/>
      <c r="E453" s="146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</row>
    <row r="454" spans="1:17" ht="12.75" customHeight="1" x14ac:dyDescent="0.25">
      <c r="A454" s="14"/>
      <c r="B454" s="15"/>
      <c r="C454" s="15"/>
      <c r="E454" s="146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</row>
    <row r="455" spans="1:17" ht="12.75" customHeight="1" x14ac:dyDescent="0.25">
      <c r="A455" s="14"/>
      <c r="B455" s="15"/>
      <c r="C455" s="15"/>
      <c r="E455" s="146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</row>
    <row r="456" spans="1:17" ht="12.75" customHeight="1" x14ac:dyDescent="0.25">
      <c r="A456" s="14"/>
      <c r="B456" s="15"/>
      <c r="C456" s="15"/>
      <c r="E456" s="146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</row>
    <row r="457" spans="1:17" ht="12.75" customHeight="1" x14ac:dyDescent="0.25">
      <c r="A457" s="14"/>
      <c r="B457" s="15"/>
      <c r="C457" s="15"/>
      <c r="E457" s="146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</row>
    <row r="458" spans="1:17" ht="12.75" customHeight="1" x14ac:dyDescent="0.25">
      <c r="A458" s="14"/>
      <c r="B458" s="15"/>
      <c r="C458" s="15"/>
      <c r="E458" s="146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</row>
    <row r="459" spans="1:17" ht="12.75" customHeight="1" x14ac:dyDescent="0.25">
      <c r="A459" s="14"/>
      <c r="B459" s="15"/>
      <c r="C459" s="15"/>
      <c r="E459" s="146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</row>
    <row r="460" spans="1:17" ht="12.75" customHeight="1" x14ac:dyDescent="0.25">
      <c r="A460" s="14"/>
      <c r="B460" s="15"/>
      <c r="C460" s="15"/>
      <c r="E460" s="146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</row>
    <row r="461" spans="1:17" ht="12.75" customHeight="1" x14ac:dyDescent="0.25">
      <c r="A461" s="14"/>
      <c r="B461" s="15"/>
      <c r="C461" s="15"/>
      <c r="E461" s="146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</row>
    <row r="462" spans="1:17" ht="12.75" customHeight="1" x14ac:dyDescent="0.25">
      <c r="A462" s="14"/>
      <c r="B462" s="15"/>
      <c r="C462" s="15"/>
      <c r="E462" s="146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</row>
    <row r="463" spans="1:17" ht="12.75" customHeight="1" x14ac:dyDescent="0.25">
      <c r="A463" s="14"/>
      <c r="B463" s="15"/>
      <c r="C463" s="15"/>
      <c r="E463" s="146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</row>
    <row r="464" spans="1:17" ht="12.75" customHeight="1" x14ac:dyDescent="0.25">
      <c r="A464" s="14"/>
      <c r="B464" s="15"/>
      <c r="C464" s="15"/>
      <c r="E464" s="146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</row>
    <row r="465" spans="1:17" ht="12.75" customHeight="1" x14ac:dyDescent="0.25">
      <c r="A465" s="14"/>
      <c r="B465" s="15"/>
      <c r="C465" s="15"/>
      <c r="E465" s="146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</row>
    <row r="466" spans="1:17" ht="12.75" customHeight="1" x14ac:dyDescent="0.25">
      <c r="A466" s="14"/>
      <c r="B466" s="15"/>
      <c r="C466" s="15"/>
      <c r="E466" s="146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</row>
    <row r="467" spans="1:17" ht="12.75" customHeight="1" x14ac:dyDescent="0.25">
      <c r="A467" s="14"/>
      <c r="B467" s="15"/>
      <c r="C467" s="15"/>
      <c r="E467" s="146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</row>
    <row r="468" spans="1:17" ht="12.75" customHeight="1" x14ac:dyDescent="0.25">
      <c r="A468" s="14"/>
      <c r="B468" s="15"/>
      <c r="C468" s="15"/>
      <c r="E468" s="146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</row>
    <row r="469" spans="1:17" ht="12.75" customHeight="1" x14ac:dyDescent="0.25">
      <c r="A469" s="14"/>
      <c r="B469" s="15"/>
      <c r="C469" s="15"/>
      <c r="E469" s="146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</row>
    <row r="470" spans="1:17" ht="12.75" customHeight="1" x14ac:dyDescent="0.25">
      <c r="A470" s="14"/>
      <c r="B470" s="15"/>
      <c r="C470" s="15"/>
      <c r="E470" s="146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</row>
    <row r="471" spans="1:17" ht="12.75" customHeight="1" x14ac:dyDescent="0.25">
      <c r="A471" s="14"/>
      <c r="B471" s="15"/>
      <c r="C471" s="15"/>
      <c r="E471" s="146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</row>
    <row r="472" spans="1:17" ht="12.75" customHeight="1" x14ac:dyDescent="0.25">
      <c r="A472" s="14"/>
      <c r="B472" s="15"/>
      <c r="C472" s="15"/>
      <c r="E472" s="146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</row>
    <row r="473" spans="1:17" ht="12.75" customHeight="1" x14ac:dyDescent="0.25">
      <c r="A473" s="14"/>
      <c r="B473" s="15"/>
      <c r="C473" s="15"/>
      <c r="E473" s="146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</row>
    <row r="474" spans="1:17" ht="12.75" customHeight="1" x14ac:dyDescent="0.25">
      <c r="A474" s="14"/>
      <c r="B474" s="15"/>
      <c r="C474" s="15"/>
      <c r="E474" s="146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</row>
    <row r="475" spans="1:17" ht="12.75" customHeight="1" x14ac:dyDescent="0.25">
      <c r="A475" s="14"/>
      <c r="B475" s="15"/>
      <c r="C475" s="15"/>
      <c r="E475" s="146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</row>
    <row r="476" spans="1:17" ht="12.75" customHeight="1" x14ac:dyDescent="0.25">
      <c r="A476" s="14"/>
      <c r="B476" s="15"/>
      <c r="C476" s="15"/>
      <c r="E476" s="146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</row>
    <row r="477" spans="1:17" ht="12.75" customHeight="1" x14ac:dyDescent="0.25">
      <c r="A477" s="14"/>
      <c r="B477" s="15"/>
      <c r="C477" s="15"/>
      <c r="E477" s="146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</row>
    <row r="478" spans="1:17" ht="12.75" customHeight="1" x14ac:dyDescent="0.25">
      <c r="A478" s="14"/>
      <c r="B478" s="15"/>
      <c r="C478" s="15"/>
      <c r="E478" s="146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</row>
    <row r="479" spans="1:17" ht="12.75" customHeight="1" x14ac:dyDescent="0.25">
      <c r="A479" s="14"/>
      <c r="B479" s="15"/>
      <c r="C479" s="15"/>
      <c r="E479" s="146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</row>
    <row r="480" spans="1:17" ht="12.75" customHeight="1" x14ac:dyDescent="0.25">
      <c r="A480" s="14"/>
      <c r="B480" s="15"/>
      <c r="C480" s="15"/>
      <c r="E480" s="146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</row>
    <row r="481" spans="1:17" ht="12.75" customHeight="1" x14ac:dyDescent="0.25">
      <c r="A481" s="14"/>
      <c r="B481" s="15"/>
      <c r="C481" s="15"/>
      <c r="E481" s="146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</row>
    <row r="482" spans="1:17" ht="12.75" customHeight="1" x14ac:dyDescent="0.25">
      <c r="A482" s="14"/>
      <c r="B482" s="15"/>
      <c r="C482" s="15"/>
      <c r="E482" s="146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</row>
    <row r="483" spans="1:17" ht="12.75" customHeight="1" x14ac:dyDescent="0.25">
      <c r="A483" s="14"/>
      <c r="B483" s="15"/>
      <c r="C483" s="15"/>
      <c r="E483" s="146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</row>
    <row r="484" spans="1:17" ht="12.75" customHeight="1" x14ac:dyDescent="0.25">
      <c r="A484" s="14"/>
      <c r="B484" s="15"/>
      <c r="C484" s="15"/>
      <c r="E484" s="146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</row>
    <row r="485" spans="1:17" ht="12.75" customHeight="1" x14ac:dyDescent="0.25">
      <c r="A485" s="14"/>
      <c r="B485" s="15"/>
      <c r="C485" s="15"/>
      <c r="E485" s="146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</row>
    <row r="486" spans="1:17" ht="12.75" customHeight="1" x14ac:dyDescent="0.25">
      <c r="A486" s="14"/>
      <c r="B486" s="15"/>
      <c r="C486" s="15"/>
      <c r="E486" s="146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</row>
    <row r="487" spans="1:17" ht="12.75" customHeight="1" x14ac:dyDescent="0.25">
      <c r="A487" s="14"/>
      <c r="B487" s="15"/>
      <c r="C487" s="15"/>
      <c r="E487" s="146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</row>
    <row r="488" spans="1:17" ht="12.75" customHeight="1" x14ac:dyDescent="0.25">
      <c r="A488" s="14"/>
      <c r="B488" s="15"/>
      <c r="C488" s="15"/>
      <c r="E488" s="146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</row>
    <row r="489" spans="1:17" ht="12.75" customHeight="1" x14ac:dyDescent="0.25">
      <c r="A489" s="14"/>
      <c r="B489" s="15"/>
      <c r="C489" s="15"/>
      <c r="E489" s="146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</row>
    <row r="490" spans="1:17" ht="12.75" customHeight="1" x14ac:dyDescent="0.25">
      <c r="A490" s="14"/>
      <c r="B490" s="15"/>
      <c r="C490" s="15"/>
      <c r="E490" s="146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</row>
    <row r="491" spans="1:17" ht="12.75" customHeight="1" x14ac:dyDescent="0.25">
      <c r="A491" s="14"/>
      <c r="B491" s="15"/>
      <c r="C491" s="15"/>
      <c r="E491" s="146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</row>
    <row r="492" spans="1:17" ht="12.75" customHeight="1" x14ac:dyDescent="0.25">
      <c r="A492" s="14"/>
      <c r="B492" s="15"/>
      <c r="C492" s="15"/>
      <c r="E492" s="146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</row>
    <row r="493" spans="1:17" ht="12.75" customHeight="1" x14ac:dyDescent="0.25">
      <c r="A493" s="14"/>
      <c r="B493" s="15"/>
      <c r="C493" s="15"/>
      <c r="E493" s="146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</row>
    <row r="494" spans="1:17" ht="12.75" customHeight="1" x14ac:dyDescent="0.25">
      <c r="A494" s="14"/>
      <c r="B494" s="15"/>
      <c r="C494" s="15"/>
      <c r="E494" s="146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</row>
    <row r="495" spans="1:17" ht="12.75" customHeight="1" x14ac:dyDescent="0.25">
      <c r="A495" s="14"/>
      <c r="B495" s="15"/>
      <c r="C495" s="15"/>
      <c r="E495" s="146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</row>
    <row r="496" spans="1:17" ht="12.75" customHeight="1" x14ac:dyDescent="0.25">
      <c r="A496" s="14"/>
      <c r="B496" s="15"/>
      <c r="C496" s="15"/>
      <c r="E496" s="146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</row>
    <row r="497" spans="1:17" ht="12.75" customHeight="1" x14ac:dyDescent="0.25">
      <c r="A497" s="14"/>
      <c r="B497" s="15"/>
      <c r="C497" s="15"/>
      <c r="E497" s="146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</row>
    <row r="498" spans="1:17" ht="12.75" customHeight="1" x14ac:dyDescent="0.25">
      <c r="A498" s="14"/>
      <c r="B498" s="15"/>
      <c r="C498" s="15"/>
      <c r="E498" s="146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</row>
    <row r="499" spans="1:17" ht="12.75" customHeight="1" x14ac:dyDescent="0.25">
      <c r="A499" s="14"/>
      <c r="B499" s="15"/>
      <c r="C499" s="15"/>
      <c r="E499" s="146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</row>
    <row r="500" spans="1:17" ht="12.75" customHeight="1" x14ac:dyDescent="0.25">
      <c r="A500" s="14"/>
      <c r="B500" s="15"/>
      <c r="C500" s="15"/>
      <c r="E500" s="146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</row>
    <row r="501" spans="1:17" ht="12.75" customHeight="1" x14ac:dyDescent="0.25">
      <c r="A501" s="14"/>
      <c r="B501" s="15"/>
      <c r="C501" s="15"/>
      <c r="E501" s="146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</row>
    <row r="502" spans="1:17" ht="12.75" customHeight="1" x14ac:dyDescent="0.25">
      <c r="A502" s="14"/>
      <c r="B502" s="15"/>
      <c r="C502" s="15"/>
      <c r="E502" s="146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</row>
    <row r="503" spans="1:17" ht="12.75" customHeight="1" x14ac:dyDescent="0.25">
      <c r="A503" s="14"/>
      <c r="B503" s="15"/>
      <c r="C503" s="15"/>
      <c r="E503" s="146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</row>
    <row r="504" spans="1:17" ht="12.75" customHeight="1" x14ac:dyDescent="0.25">
      <c r="A504" s="14"/>
      <c r="B504" s="15"/>
      <c r="C504" s="15"/>
      <c r="E504" s="146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</row>
    <row r="505" spans="1:17" ht="12.75" customHeight="1" x14ac:dyDescent="0.25">
      <c r="A505" s="14"/>
      <c r="B505" s="15"/>
      <c r="C505" s="15"/>
      <c r="E505" s="146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</row>
    <row r="506" spans="1:17" ht="12.75" customHeight="1" x14ac:dyDescent="0.25">
      <c r="A506" s="14"/>
      <c r="B506" s="15"/>
      <c r="C506" s="15"/>
      <c r="E506" s="146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</row>
    <row r="507" spans="1:17" ht="12.75" customHeight="1" x14ac:dyDescent="0.25">
      <c r="A507" s="14"/>
      <c r="B507" s="15"/>
      <c r="C507" s="15"/>
      <c r="E507" s="146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</row>
    <row r="508" spans="1:17" ht="12.75" customHeight="1" x14ac:dyDescent="0.25">
      <c r="A508" s="14"/>
      <c r="B508" s="15"/>
      <c r="C508" s="15"/>
      <c r="E508" s="146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</row>
    <row r="509" spans="1:17" ht="12.75" customHeight="1" x14ac:dyDescent="0.25">
      <c r="A509" s="14"/>
      <c r="B509" s="15"/>
      <c r="C509" s="15"/>
      <c r="E509" s="146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</row>
    <row r="510" spans="1:17" ht="12.75" customHeight="1" x14ac:dyDescent="0.25">
      <c r="A510" s="14"/>
      <c r="B510" s="15"/>
      <c r="C510" s="15"/>
      <c r="E510" s="146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</row>
    <row r="511" spans="1:17" ht="12.75" customHeight="1" x14ac:dyDescent="0.25">
      <c r="A511" s="14"/>
      <c r="B511" s="15"/>
      <c r="C511" s="15"/>
      <c r="E511" s="146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</row>
    <row r="512" spans="1:17" ht="12.75" customHeight="1" x14ac:dyDescent="0.25">
      <c r="A512" s="14"/>
      <c r="B512" s="15"/>
      <c r="C512" s="15"/>
      <c r="E512" s="146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</row>
    <row r="513" spans="1:17" ht="12.75" customHeight="1" x14ac:dyDescent="0.25">
      <c r="A513" s="14"/>
      <c r="B513" s="15"/>
      <c r="C513" s="15"/>
      <c r="E513" s="146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</row>
    <row r="514" spans="1:17" ht="12.75" customHeight="1" x14ac:dyDescent="0.25">
      <c r="A514" s="14"/>
      <c r="B514" s="15"/>
      <c r="C514" s="15"/>
      <c r="E514" s="146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</row>
    <row r="515" spans="1:17" ht="12.75" customHeight="1" x14ac:dyDescent="0.25">
      <c r="A515" s="14"/>
      <c r="B515" s="15"/>
      <c r="C515" s="15"/>
      <c r="E515" s="146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</row>
    <row r="516" spans="1:17" ht="12.75" customHeight="1" x14ac:dyDescent="0.25">
      <c r="A516" s="14"/>
      <c r="B516" s="15"/>
      <c r="C516" s="15"/>
      <c r="E516" s="146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</row>
    <row r="517" spans="1:17" ht="12.75" customHeight="1" x14ac:dyDescent="0.25">
      <c r="A517" s="14"/>
      <c r="B517" s="15"/>
      <c r="C517" s="15"/>
      <c r="E517" s="146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</row>
    <row r="518" spans="1:17" ht="12.75" customHeight="1" x14ac:dyDescent="0.25">
      <c r="A518" s="14"/>
      <c r="B518" s="15"/>
      <c r="C518" s="15"/>
      <c r="E518" s="146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</row>
    <row r="519" spans="1:17" ht="12.75" customHeight="1" x14ac:dyDescent="0.25">
      <c r="A519" s="14"/>
      <c r="B519" s="15"/>
      <c r="C519" s="15"/>
      <c r="E519" s="146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</row>
    <row r="520" spans="1:17" ht="12.75" customHeight="1" x14ac:dyDescent="0.25">
      <c r="A520" s="14"/>
      <c r="B520" s="15"/>
      <c r="C520" s="15"/>
      <c r="E520" s="146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</row>
    <row r="521" spans="1:17" ht="12.75" customHeight="1" x14ac:dyDescent="0.25">
      <c r="A521" s="14"/>
      <c r="B521" s="15"/>
      <c r="C521" s="15"/>
      <c r="E521" s="146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</row>
    <row r="522" spans="1:17" ht="12.75" customHeight="1" x14ac:dyDescent="0.25">
      <c r="A522" s="14"/>
      <c r="B522" s="15"/>
      <c r="C522" s="15"/>
      <c r="E522" s="146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</row>
    <row r="523" spans="1:17" ht="12.75" customHeight="1" x14ac:dyDescent="0.25">
      <c r="A523" s="14"/>
      <c r="B523" s="15"/>
      <c r="C523" s="15"/>
      <c r="E523" s="146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</row>
    <row r="524" spans="1:17" ht="12.75" customHeight="1" x14ac:dyDescent="0.25">
      <c r="A524" s="14"/>
      <c r="B524" s="15"/>
      <c r="C524" s="15"/>
      <c r="E524" s="146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</row>
    <row r="525" spans="1:17" ht="12.75" customHeight="1" x14ac:dyDescent="0.25">
      <c r="A525" s="14"/>
      <c r="B525" s="15"/>
      <c r="C525" s="15"/>
      <c r="E525" s="146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</row>
    <row r="526" spans="1:17" ht="12.75" customHeight="1" x14ac:dyDescent="0.25">
      <c r="A526" s="14"/>
      <c r="B526" s="15"/>
      <c r="C526" s="15"/>
      <c r="E526" s="146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</row>
    <row r="527" spans="1:17" ht="12.75" customHeight="1" x14ac:dyDescent="0.25">
      <c r="A527" s="14"/>
      <c r="B527" s="15"/>
      <c r="C527" s="15"/>
      <c r="E527" s="146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</row>
    <row r="528" spans="1:17" ht="12.75" customHeight="1" x14ac:dyDescent="0.25">
      <c r="A528" s="14"/>
      <c r="B528" s="15"/>
      <c r="C528" s="15"/>
      <c r="E528" s="146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</row>
    <row r="529" spans="1:17" ht="12.75" customHeight="1" x14ac:dyDescent="0.25">
      <c r="A529" s="14"/>
      <c r="B529" s="15"/>
      <c r="C529" s="15"/>
      <c r="E529" s="146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</row>
    <row r="530" spans="1:17" ht="12.75" customHeight="1" x14ac:dyDescent="0.25">
      <c r="A530" s="14"/>
      <c r="B530" s="15"/>
      <c r="C530" s="15"/>
      <c r="E530" s="146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</row>
    <row r="531" spans="1:17" ht="12.75" customHeight="1" x14ac:dyDescent="0.25">
      <c r="A531" s="14"/>
      <c r="B531" s="15"/>
      <c r="C531" s="15"/>
      <c r="E531" s="146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</row>
    <row r="532" spans="1:17" ht="12.75" customHeight="1" x14ac:dyDescent="0.25">
      <c r="A532" s="14"/>
      <c r="B532" s="15"/>
      <c r="C532" s="15"/>
      <c r="E532" s="146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</row>
    <row r="533" spans="1:17" ht="12.75" customHeight="1" x14ac:dyDescent="0.25">
      <c r="A533" s="14"/>
      <c r="B533" s="15"/>
      <c r="C533" s="15"/>
      <c r="E533" s="146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</row>
    <row r="534" spans="1:17" ht="12.75" customHeight="1" x14ac:dyDescent="0.25">
      <c r="A534" s="14"/>
      <c r="B534" s="15"/>
      <c r="C534" s="15"/>
      <c r="E534" s="146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</row>
    <row r="535" spans="1:17" ht="12.75" customHeight="1" x14ac:dyDescent="0.25">
      <c r="A535" s="14"/>
      <c r="B535" s="15"/>
      <c r="C535" s="15"/>
      <c r="E535" s="146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</row>
    <row r="536" spans="1:17" ht="12.75" customHeight="1" x14ac:dyDescent="0.25">
      <c r="A536" s="14"/>
      <c r="B536" s="15"/>
      <c r="C536" s="15"/>
      <c r="E536" s="146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</row>
    <row r="537" spans="1:17" ht="12.75" customHeight="1" x14ac:dyDescent="0.25">
      <c r="A537" s="14"/>
      <c r="B537" s="15"/>
      <c r="C537" s="15"/>
      <c r="E537" s="146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</row>
    <row r="538" spans="1:17" ht="12.75" customHeight="1" x14ac:dyDescent="0.25">
      <c r="A538" s="14"/>
      <c r="B538" s="15"/>
      <c r="C538" s="15"/>
      <c r="E538" s="146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</row>
    <row r="539" spans="1:17" ht="12.75" customHeight="1" x14ac:dyDescent="0.25">
      <c r="A539" s="14"/>
      <c r="B539" s="15"/>
      <c r="C539" s="15"/>
      <c r="E539" s="146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</row>
    <row r="540" spans="1:17" ht="12.75" customHeight="1" x14ac:dyDescent="0.25">
      <c r="A540" s="14"/>
      <c r="B540" s="15"/>
      <c r="C540" s="15"/>
      <c r="E540" s="146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</row>
    <row r="541" spans="1:17" ht="12.75" customHeight="1" x14ac:dyDescent="0.25">
      <c r="A541" s="14"/>
      <c r="B541" s="15"/>
      <c r="C541" s="15"/>
      <c r="E541" s="146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</row>
    <row r="542" spans="1:17" ht="12.75" customHeight="1" x14ac:dyDescent="0.25">
      <c r="A542" s="14"/>
      <c r="B542" s="15"/>
      <c r="C542" s="15"/>
      <c r="E542" s="146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</row>
    <row r="543" spans="1:17" ht="12.75" customHeight="1" x14ac:dyDescent="0.25">
      <c r="A543" s="14"/>
      <c r="B543" s="15"/>
      <c r="C543" s="15"/>
      <c r="E543" s="146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</row>
    <row r="544" spans="1:17" ht="12.75" customHeight="1" x14ac:dyDescent="0.25">
      <c r="A544" s="14"/>
      <c r="B544" s="15"/>
      <c r="C544" s="15"/>
      <c r="E544" s="146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</row>
    <row r="545" spans="1:17" ht="12.75" customHeight="1" x14ac:dyDescent="0.25">
      <c r="A545" s="14"/>
      <c r="B545" s="15"/>
      <c r="C545" s="15"/>
      <c r="E545" s="146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</row>
    <row r="546" spans="1:17" ht="12.75" customHeight="1" x14ac:dyDescent="0.25">
      <c r="A546" s="14"/>
      <c r="B546" s="15"/>
      <c r="C546" s="15"/>
      <c r="E546" s="146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</row>
    <row r="547" spans="1:17" ht="12.75" customHeight="1" x14ac:dyDescent="0.25">
      <c r="A547" s="14"/>
      <c r="B547" s="15"/>
      <c r="C547" s="15"/>
      <c r="E547" s="146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</row>
    <row r="548" spans="1:17" ht="12.75" customHeight="1" x14ac:dyDescent="0.25">
      <c r="A548" s="14"/>
      <c r="B548" s="15"/>
      <c r="C548" s="15"/>
      <c r="E548" s="146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</row>
    <row r="549" spans="1:17" ht="12.75" customHeight="1" x14ac:dyDescent="0.25">
      <c r="A549" s="14"/>
      <c r="B549" s="15"/>
      <c r="C549" s="15"/>
      <c r="E549" s="146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</row>
    <row r="550" spans="1:17" ht="12.75" customHeight="1" x14ac:dyDescent="0.25">
      <c r="A550" s="14"/>
      <c r="B550" s="15"/>
      <c r="C550" s="15"/>
      <c r="E550" s="146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</row>
    <row r="551" spans="1:17" ht="12.75" customHeight="1" x14ac:dyDescent="0.25">
      <c r="A551" s="14"/>
      <c r="B551" s="15"/>
      <c r="C551" s="15"/>
      <c r="E551" s="146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</row>
    <row r="552" spans="1:17" ht="12.75" customHeight="1" x14ac:dyDescent="0.25">
      <c r="A552" s="14"/>
      <c r="B552" s="15"/>
      <c r="C552" s="15"/>
      <c r="E552" s="146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</row>
    <row r="553" spans="1:17" ht="12.75" customHeight="1" x14ac:dyDescent="0.25">
      <c r="A553" s="14"/>
      <c r="B553" s="15"/>
      <c r="C553" s="15"/>
      <c r="E553" s="146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</row>
    <row r="554" spans="1:17" ht="12.75" customHeight="1" x14ac:dyDescent="0.25">
      <c r="A554" s="14"/>
      <c r="B554" s="15"/>
      <c r="C554" s="15"/>
      <c r="E554" s="146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</row>
    <row r="555" spans="1:17" ht="12.75" customHeight="1" x14ac:dyDescent="0.25">
      <c r="A555" s="14"/>
      <c r="B555" s="15"/>
      <c r="C555" s="15"/>
      <c r="E555" s="146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</row>
    <row r="556" spans="1:17" ht="12.75" customHeight="1" x14ac:dyDescent="0.25">
      <c r="A556" s="14"/>
      <c r="B556" s="15"/>
      <c r="C556" s="15"/>
      <c r="E556" s="146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</row>
    <row r="557" spans="1:17" ht="12.75" customHeight="1" x14ac:dyDescent="0.25">
      <c r="A557" s="14"/>
      <c r="B557" s="15"/>
      <c r="C557" s="15"/>
      <c r="E557" s="146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</row>
    <row r="558" spans="1:17" ht="12.75" customHeight="1" x14ac:dyDescent="0.25">
      <c r="A558" s="14"/>
      <c r="B558" s="15"/>
      <c r="C558" s="15"/>
      <c r="E558" s="146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</row>
    <row r="559" spans="1:17" ht="12.75" customHeight="1" x14ac:dyDescent="0.25">
      <c r="A559" s="14"/>
      <c r="B559" s="15"/>
      <c r="C559" s="15"/>
      <c r="E559" s="146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</row>
    <row r="560" spans="1:17" ht="12.75" customHeight="1" x14ac:dyDescent="0.25">
      <c r="A560" s="14"/>
      <c r="B560" s="15"/>
      <c r="C560" s="15"/>
      <c r="E560" s="146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</row>
    <row r="561" spans="1:17" ht="12.75" customHeight="1" x14ac:dyDescent="0.25">
      <c r="A561" s="14"/>
      <c r="B561" s="15"/>
      <c r="C561" s="15"/>
      <c r="E561" s="146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</row>
    <row r="562" spans="1:17" ht="12.75" customHeight="1" x14ac:dyDescent="0.25">
      <c r="A562" s="14"/>
      <c r="B562" s="15"/>
      <c r="C562" s="15"/>
      <c r="E562" s="146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</row>
    <row r="563" spans="1:17" ht="12.75" customHeight="1" x14ac:dyDescent="0.25">
      <c r="A563" s="14"/>
      <c r="B563" s="15"/>
      <c r="C563" s="15"/>
      <c r="E563" s="146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</row>
    <row r="564" spans="1:17" ht="12.75" customHeight="1" x14ac:dyDescent="0.25">
      <c r="A564" s="14"/>
      <c r="B564" s="15"/>
      <c r="C564" s="15"/>
      <c r="E564" s="146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</row>
    <row r="565" spans="1:17" ht="12.75" customHeight="1" x14ac:dyDescent="0.25">
      <c r="A565" s="14"/>
      <c r="B565" s="15"/>
      <c r="C565" s="15"/>
      <c r="E565" s="146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</row>
    <row r="566" spans="1:17" ht="12.75" customHeight="1" x14ac:dyDescent="0.25">
      <c r="A566" s="14"/>
      <c r="B566" s="15"/>
      <c r="C566" s="15"/>
      <c r="E566" s="146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</row>
    <row r="567" spans="1:17" ht="12.75" customHeight="1" x14ac:dyDescent="0.25">
      <c r="A567" s="14"/>
      <c r="B567" s="15"/>
      <c r="C567" s="15"/>
      <c r="E567" s="146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</row>
    <row r="568" spans="1:17" ht="12.75" customHeight="1" x14ac:dyDescent="0.25">
      <c r="A568" s="14"/>
      <c r="B568" s="15"/>
      <c r="C568" s="15"/>
      <c r="E568" s="146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</row>
    <row r="569" spans="1:17" ht="12.75" customHeight="1" x14ac:dyDescent="0.25">
      <c r="A569" s="14"/>
      <c r="B569" s="15"/>
      <c r="C569" s="15"/>
      <c r="E569" s="146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</row>
    <row r="570" spans="1:17" ht="12.75" customHeight="1" x14ac:dyDescent="0.25">
      <c r="A570" s="14"/>
      <c r="B570" s="15"/>
      <c r="C570" s="15"/>
      <c r="E570" s="146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</row>
    <row r="571" spans="1:17" ht="12.75" customHeight="1" x14ac:dyDescent="0.25">
      <c r="A571" s="14"/>
      <c r="B571" s="15"/>
      <c r="C571" s="15"/>
      <c r="E571" s="146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</row>
    <row r="572" spans="1:17" ht="12.75" customHeight="1" x14ac:dyDescent="0.25">
      <c r="A572" s="14"/>
      <c r="B572" s="15"/>
      <c r="C572" s="15"/>
      <c r="E572" s="146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</row>
    <row r="573" spans="1:17" ht="12.75" customHeight="1" x14ac:dyDescent="0.25">
      <c r="A573" s="14"/>
      <c r="B573" s="15"/>
      <c r="C573" s="15"/>
      <c r="E573" s="146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</row>
    <row r="574" spans="1:17" ht="12.75" customHeight="1" x14ac:dyDescent="0.25">
      <c r="A574" s="14"/>
      <c r="B574" s="15"/>
      <c r="C574" s="15"/>
      <c r="E574" s="146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</row>
    <row r="575" spans="1:17" ht="12.75" customHeight="1" x14ac:dyDescent="0.25">
      <c r="A575" s="14"/>
      <c r="B575" s="15"/>
      <c r="C575" s="15"/>
      <c r="E575" s="146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</row>
    <row r="576" spans="1:17" ht="12.75" customHeight="1" x14ac:dyDescent="0.25">
      <c r="A576" s="14"/>
      <c r="B576" s="15"/>
      <c r="C576" s="15"/>
      <c r="E576" s="146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</row>
    <row r="577" spans="1:17" ht="12.75" customHeight="1" x14ac:dyDescent="0.25">
      <c r="A577" s="14"/>
      <c r="B577" s="15"/>
      <c r="C577" s="15"/>
      <c r="E577" s="146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</row>
    <row r="578" spans="1:17" ht="12.75" customHeight="1" x14ac:dyDescent="0.25">
      <c r="A578" s="14"/>
      <c r="B578" s="15"/>
      <c r="C578" s="15"/>
      <c r="E578" s="146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</row>
    <row r="579" spans="1:17" ht="12.75" customHeight="1" x14ac:dyDescent="0.25">
      <c r="A579" s="14"/>
      <c r="B579" s="15"/>
      <c r="C579" s="15"/>
      <c r="E579" s="146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</row>
    <row r="580" spans="1:17" ht="12.75" customHeight="1" x14ac:dyDescent="0.25">
      <c r="A580" s="14"/>
      <c r="B580" s="15"/>
      <c r="C580" s="15"/>
      <c r="E580" s="146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</row>
    <row r="581" spans="1:17" ht="12.75" customHeight="1" x14ac:dyDescent="0.25">
      <c r="A581" s="14"/>
      <c r="B581" s="15"/>
      <c r="C581" s="15"/>
      <c r="E581" s="146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</row>
    <row r="582" spans="1:17" ht="12.75" customHeight="1" x14ac:dyDescent="0.25">
      <c r="A582" s="14"/>
      <c r="B582" s="15"/>
      <c r="C582" s="15"/>
      <c r="E582" s="146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</row>
    <row r="583" spans="1:17" ht="12.75" customHeight="1" x14ac:dyDescent="0.25">
      <c r="A583" s="14"/>
      <c r="B583" s="15"/>
      <c r="C583" s="15"/>
      <c r="E583" s="146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</row>
    <row r="584" spans="1:17" ht="12.75" customHeight="1" x14ac:dyDescent="0.25">
      <c r="A584" s="14"/>
      <c r="B584" s="15"/>
      <c r="C584" s="15"/>
      <c r="E584" s="146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</row>
    <row r="585" spans="1:17" ht="12.75" customHeight="1" x14ac:dyDescent="0.25">
      <c r="A585" s="14"/>
      <c r="B585" s="15"/>
      <c r="C585" s="15"/>
      <c r="E585" s="146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</row>
    <row r="586" spans="1:17" ht="12.75" customHeight="1" x14ac:dyDescent="0.25">
      <c r="A586" s="14"/>
      <c r="B586" s="15"/>
      <c r="C586" s="15"/>
      <c r="E586" s="146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</row>
    <row r="587" spans="1:17" ht="12.75" customHeight="1" x14ac:dyDescent="0.25">
      <c r="A587" s="14"/>
      <c r="B587" s="15"/>
      <c r="C587" s="15"/>
      <c r="E587" s="146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</row>
    <row r="588" spans="1:17" ht="12.75" customHeight="1" x14ac:dyDescent="0.25">
      <c r="A588" s="14"/>
      <c r="B588" s="15"/>
      <c r="C588" s="15"/>
      <c r="E588" s="146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</row>
    <row r="589" spans="1:17" ht="12.75" customHeight="1" x14ac:dyDescent="0.25">
      <c r="A589" s="14"/>
      <c r="B589" s="15"/>
      <c r="C589" s="15"/>
      <c r="E589" s="146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</row>
    <row r="590" spans="1:17" ht="12.75" customHeight="1" x14ac:dyDescent="0.25">
      <c r="A590" s="14"/>
      <c r="B590" s="15"/>
      <c r="C590" s="15"/>
      <c r="E590" s="146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</row>
    <row r="591" spans="1:17" ht="12.75" customHeight="1" x14ac:dyDescent="0.25">
      <c r="A591" s="14"/>
      <c r="B591" s="15"/>
      <c r="C591" s="15"/>
      <c r="E591" s="146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</row>
    <row r="592" spans="1:17" ht="12.75" customHeight="1" x14ac:dyDescent="0.25">
      <c r="A592" s="14"/>
      <c r="B592" s="15"/>
      <c r="C592" s="15"/>
      <c r="E592" s="146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</row>
    <row r="593" spans="1:17" ht="12.75" customHeight="1" x14ac:dyDescent="0.25">
      <c r="A593" s="14"/>
      <c r="B593" s="15"/>
      <c r="C593" s="15"/>
      <c r="E593" s="146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</row>
    <row r="594" spans="1:17" ht="12.75" customHeight="1" x14ac:dyDescent="0.25">
      <c r="A594" s="14"/>
      <c r="B594" s="15"/>
      <c r="C594" s="15"/>
      <c r="E594" s="146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</row>
    <row r="595" spans="1:17" ht="12.75" customHeight="1" x14ac:dyDescent="0.25">
      <c r="A595" s="14"/>
      <c r="B595" s="15"/>
      <c r="C595" s="15"/>
      <c r="E595" s="146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</row>
    <row r="596" spans="1:17" ht="12.75" customHeight="1" x14ac:dyDescent="0.25">
      <c r="A596" s="14"/>
      <c r="B596" s="15"/>
      <c r="C596" s="15"/>
      <c r="E596" s="146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</row>
    <row r="597" spans="1:17" ht="12.75" customHeight="1" x14ac:dyDescent="0.25">
      <c r="A597" s="14"/>
      <c r="B597" s="15"/>
      <c r="C597" s="15"/>
      <c r="E597" s="146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</row>
    <row r="598" spans="1:17" ht="12.75" customHeight="1" x14ac:dyDescent="0.25">
      <c r="A598" s="14"/>
      <c r="B598" s="15"/>
      <c r="C598" s="15"/>
      <c r="E598" s="146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</row>
    <row r="599" spans="1:17" ht="12.75" customHeight="1" x14ac:dyDescent="0.25">
      <c r="A599" s="14"/>
      <c r="B599" s="15"/>
      <c r="C599" s="15"/>
      <c r="E599" s="146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</row>
    <row r="600" spans="1:17" ht="12.75" customHeight="1" x14ac:dyDescent="0.25">
      <c r="A600" s="14"/>
      <c r="B600" s="15"/>
      <c r="C600" s="15"/>
      <c r="E600" s="146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</row>
    <row r="601" spans="1:17" ht="12.75" customHeight="1" x14ac:dyDescent="0.25">
      <c r="A601" s="14"/>
      <c r="B601" s="15"/>
      <c r="C601" s="15"/>
      <c r="E601" s="146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</row>
    <row r="602" spans="1:17" ht="12.75" customHeight="1" x14ac:dyDescent="0.25">
      <c r="A602" s="14"/>
      <c r="B602" s="15"/>
      <c r="C602" s="15"/>
      <c r="E602" s="146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</row>
    <row r="603" spans="1:17" ht="12.75" customHeight="1" x14ac:dyDescent="0.25">
      <c r="A603" s="14"/>
      <c r="B603" s="15"/>
      <c r="C603" s="15"/>
      <c r="E603" s="146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</row>
    <row r="604" spans="1:17" ht="12.75" customHeight="1" x14ac:dyDescent="0.25">
      <c r="A604" s="14"/>
      <c r="B604" s="15"/>
      <c r="C604" s="15"/>
      <c r="E604" s="146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</row>
    <row r="605" spans="1:17" ht="12.75" customHeight="1" x14ac:dyDescent="0.25">
      <c r="A605" s="14"/>
      <c r="B605" s="15"/>
      <c r="C605" s="15"/>
      <c r="E605" s="146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</row>
    <row r="606" spans="1:17" ht="12.75" customHeight="1" x14ac:dyDescent="0.25">
      <c r="A606" s="14"/>
      <c r="B606" s="15"/>
      <c r="C606" s="15"/>
      <c r="E606" s="146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</row>
    <row r="607" spans="1:17" ht="12.75" customHeight="1" x14ac:dyDescent="0.25">
      <c r="A607" s="14"/>
      <c r="B607" s="15"/>
      <c r="C607" s="15"/>
      <c r="E607" s="146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</row>
    <row r="608" spans="1:17" ht="12.75" customHeight="1" x14ac:dyDescent="0.25">
      <c r="A608" s="14"/>
      <c r="B608" s="15"/>
      <c r="C608" s="15"/>
      <c r="E608" s="146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</row>
    <row r="609" spans="1:17" ht="12.75" customHeight="1" x14ac:dyDescent="0.25">
      <c r="A609" s="14"/>
      <c r="B609" s="15"/>
      <c r="C609" s="15"/>
      <c r="E609" s="146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</row>
    <row r="610" spans="1:17" ht="12.75" customHeight="1" x14ac:dyDescent="0.25">
      <c r="A610" s="14"/>
      <c r="B610" s="15"/>
      <c r="C610" s="15"/>
      <c r="E610" s="146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</row>
    <row r="611" spans="1:17" ht="12.75" customHeight="1" x14ac:dyDescent="0.25">
      <c r="A611" s="14"/>
      <c r="B611" s="15"/>
      <c r="C611" s="15"/>
      <c r="E611" s="146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</row>
    <row r="612" spans="1:17" ht="12.75" customHeight="1" x14ac:dyDescent="0.25">
      <c r="A612" s="14"/>
      <c r="B612" s="15"/>
      <c r="C612" s="15"/>
      <c r="E612" s="146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</row>
    <row r="613" spans="1:17" ht="12.75" customHeight="1" x14ac:dyDescent="0.25">
      <c r="A613" s="14"/>
      <c r="B613" s="15"/>
      <c r="C613" s="15"/>
      <c r="E613" s="146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</row>
    <row r="614" spans="1:17" ht="12.75" customHeight="1" x14ac:dyDescent="0.25">
      <c r="A614" s="14"/>
      <c r="B614" s="15"/>
      <c r="C614" s="15"/>
      <c r="E614" s="146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</row>
    <row r="615" spans="1:17" ht="12.75" customHeight="1" x14ac:dyDescent="0.25">
      <c r="A615" s="14"/>
      <c r="B615" s="15"/>
      <c r="C615" s="15"/>
      <c r="E615" s="146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</row>
    <row r="616" spans="1:17" ht="12.75" customHeight="1" x14ac:dyDescent="0.25">
      <c r="A616" s="14"/>
      <c r="B616" s="15"/>
      <c r="C616" s="15"/>
      <c r="E616" s="146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</row>
    <row r="617" spans="1:17" ht="12.75" customHeight="1" x14ac:dyDescent="0.25">
      <c r="A617" s="14"/>
      <c r="B617" s="15"/>
      <c r="C617" s="15"/>
      <c r="E617" s="146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</row>
    <row r="618" spans="1:17" ht="12.75" customHeight="1" x14ac:dyDescent="0.25">
      <c r="A618" s="14"/>
      <c r="B618" s="15"/>
      <c r="C618" s="15"/>
      <c r="E618" s="146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</row>
    <row r="619" spans="1:17" ht="12.75" customHeight="1" x14ac:dyDescent="0.25">
      <c r="A619" s="14"/>
      <c r="B619" s="15"/>
      <c r="C619" s="15"/>
      <c r="E619" s="146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</row>
    <row r="620" spans="1:17" ht="12.75" customHeight="1" x14ac:dyDescent="0.25">
      <c r="A620" s="14"/>
      <c r="B620" s="15"/>
      <c r="C620" s="15"/>
      <c r="E620" s="146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</row>
    <row r="621" spans="1:17" ht="12.75" customHeight="1" x14ac:dyDescent="0.25">
      <c r="A621" s="14"/>
      <c r="B621" s="15"/>
      <c r="C621" s="15"/>
      <c r="E621" s="146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</row>
    <row r="622" spans="1:17" ht="12.75" customHeight="1" x14ac:dyDescent="0.25">
      <c r="A622" s="14"/>
      <c r="B622" s="15"/>
      <c r="C622" s="15"/>
      <c r="E622" s="146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</row>
    <row r="623" spans="1:17" ht="12.75" customHeight="1" x14ac:dyDescent="0.25">
      <c r="A623" s="14"/>
      <c r="B623" s="15"/>
      <c r="C623" s="15"/>
      <c r="E623" s="146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</row>
    <row r="624" spans="1:17" ht="12.75" customHeight="1" x14ac:dyDescent="0.25">
      <c r="A624" s="14"/>
      <c r="B624" s="15"/>
      <c r="C624" s="15"/>
      <c r="E624" s="146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</row>
    <row r="625" spans="1:17" ht="12.75" customHeight="1" x14ac:dyDescent="0.25">
      <c r="A625" s="14"/>
      <c r="B625" s="15"/>
      <c r="C625" s="15"/>
      <c r="E625" s="146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</row>
    <row r="626" spans="1:17" ht="12.75" customHeight="1" x14ac:dyDescent="0.25">
      <c r="A626" s="14"/>
      <c r="B626" s="15"/>
      <c r="C626" s="15"/>
      <c r="E626" s="146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</row>
    <row r="627" spans="1:17" ht="12.75" customHeight="1" x14ac:dyDescent="0.25">
      <c r="A627" s="14"/>
      <c r="B627" s="15"/>
      <c r="C627" s="15"/>
      <c r="E627" s="146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</row>
    <row r="628" spans="1:17" ht="12.75" customHeight="1" x14ac:dyDescent="0.25">
      <c r="A628" s="14"/>
      <c r="B628" s="15"/>
      <c r="C628" s="15"/>
      <c r="E628" s="146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</row>
    <row r="629" spans="1:17" ht="12.75" customHeight="1" x14ac:dyDescent="0.25">
      <c r="A629" s="14"/>
      <c r="B629" s="15"/>
      <c r="C629" s="15"/>
      <c r="E629" s="146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</row>
    <row r="630" spans="1:17" ht="12.75" customHeight="1" x14ac:dyDescent="0.25">
      <c r="A630" s="14"/>
      <c r="B630" s="15"/>
      <c r="C630" s="15"/>
      <c r="E630" s="146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</row>
    <row r="631" spans="1:17" ht="12.75" customHeight="1" x14ac:dyDescent="0.25">
      <c r="A631" s="14"/>
      <c r="B631" s="15"/>
      <c r="C631" s="15"/>
      <c r="E631" s="146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</row>
    <row r="632" spans="1:17" ht="12.75" customHeight="1" x14ac:dyDescent="0.25">
      <c r="A632" s="14"/>
      <c r="B632" s="15"/>
      <c r="C632" s="15"/>
      <c r="E632" s="146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</row>
    <row r="633" spans="1:17" ht="12.75" customHeight="1" x14ac:dyDescent="0.25">
      <c r="A633" s="14"/>
      <c r="B633" s="15"/>
      <c r="C633" s="15"/>
      <c r="E633" s="146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</row>
    <row r="634" spans="1:17" ht="12.75" customHeight="1" x14ac:dyDescent="0.25">
      <c r="A634" s="14"/>
      <c r="B634" s="15"/>
      <c r="C634" s="15"/>
      <c r="E634" s="146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</row>
    <row r="635" spans="1:17" ht="12.75" customHeight="1" x14ac:dyDescent="0.25">
      <c r="A635" s="14"/>
      <c r="B635" s="15"/>
      <c r="C635" s="15"/>
      <c r="E635" s="146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</row>
    <row r="636" spans="1:17" ht="12.75" customHeight="1" x14ac:dyDescent="0.25">
      <c r="A636" s="14"/>
      <c r="B636" s="15"/>
      <c r="C636" s="15"/>
      <c r="E636" s="146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</row>
    <row r="637" spans="1:17" ht="12.75" customHeight="1" x14ac:dyDescent="0.25">
      <c r="A637" s="14"/>
      <c r="B637" s="15"/>
      <c r="C637" s="15"/>
      <c r="E637" s="146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</row>
    <row r="638" spans="1:17" ht="12.75" customHeight="1" x14ac:dyDescent="0.25">
      <c r="A638" s="14"/>
      <c r="B638" s="15"/>
      <c r="C638" s="15"/>
      <c r="E638" s="146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</row>
    <row r="639" spans="1:17" ht="12.75" customHeight="1" x14ac:dyDescent="0.25">
      <c r="A639" s="14"/>
      <c r="B639" s="15"/>
      <c r="C639" s="15"/>
      <c r="E639" s="146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</row>
    <row r="640" spans="1:17" ht="12.75" customHeight="1" x14ac:dyDescent="0.25">
      <c r="A640" s="14"/>
      <c r="B640" s="15"/>
      <c r="C640" s="15"/>
      <c r="E640" s="146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</row>
    <row r="641" spans="1:17" ht="12.75" customHeight="1" x14ac:dyDescent="0.25">
      <c r="A641" s="14"/>
      <c r="B641" s="15"/>
      <c r="C641" s="15"/>
      <c r="E641" s="146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</row>
    <row r="642" spans="1:17" ht="12.75" customHeight="1" x14ac:dyDescent="0.25">
      <c r="A642" s="14"/>
      <c r="B642" s="15"/>
      <c r="C642" s="15"/>
      <c r="E642" s="146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</row>
    <row r="643" spans="1:17" ht="12.75" customHeight="1" x14ac:dyDescent="0.25">
      <c r="A643" s="14"/>
      <c r="B643" s="15"/>
      <c r="C643" s="15"/>
      <c r="E643" s="146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</row>
    <row r="644" spans="1:17" ht="12.75" customHeight="1" x14ac:dyDescent="0.25">
      <c r="A644" s="14"/>
      <c r="B644" s="15"/>
      <c r="C644" s="15"/>
      <c r="E644" s="146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</row>
    <row r="645" spans="1:17" ht="12.75" customHeight="1" x14ac:dyDescent="0.25">
      <c r="A645" s="14"/>
      <c r="B645" s="15"/>
      <c r="C645" s="15"/>
      <c r="E645" s="146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</row>
    <row r="646" spans="1:17" ht="12.75" customHeight="1" x14ac:dyDescent="0.25">
      <c r="A646" s="14"/>
      <c r="B646" s="15"/>
      <c r="C646" s="15"/>
      <c r="E646" s="146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</row>
    <row r="647" spans="1:17" ht="12.75" customHeight="1" x14ac:dyDescent="0.25">
      <c r="A647" s="14"/>
      <c r="B647" s="15"/>
      <c r="C647" s="15"/>
      <c r="E647" s="146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</row>
    <row r="648" spans="1:17" ht="12.75" customHeight="1" x14ac:dyDescent="0.25">
      <c r="A648" s="14"/>
      <c r="B648" s="15"/>
      <c r="C648" s="15"/>
      <c r="E648" s="146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</row>
    <row r="649" spans="1:17" ht="12.75" customHeight="1" x14ac:dyDescent="0.25">
      <c r="A649" s="14"/>
      <c r="B649" s="15"/>
      <c r="C649" s="15"/>
      <c r="E649" s="146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</row>
    <row r="650" spans="1:17" ht="12.75" customHeight="1" x14ac:dyDescent="0.25">
      <c r="A650" s="14"/>
      <c r="B650" s="15"/>
      <c r="C650" s="15"/>
      <c r="E650" s="146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</row>
    <row r="651" spans="1:17" ht="12.75" customHeight="1" x14ac:dyDescent="0.25">
      <c r="A651" s="14"/>
      <c r="B651" s="15"/>
      <c r="C651" s="15"/>
      <c r="E651" s="146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</row>
    <row r="652" spans="1:17" ht="12.75" customHeight="1" x14ac:dyDescent="0.25">
      <c r="A652" s="14"/>
      <c r="B652" s="15"/>
      <c r="C652" s="15"/>
      <c r="E652" s="146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</row>
    <row r="653" spans="1:17" ht="12.75" customHeight="1" x14ac:dyDescent="0.25">
      <c r="A653" s="14"/>
      <c r="B653" s="15"/>
      <c r="C653" s="15"/>
      <c r="E653" s="146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</row>
    <row r="654" spans="1:17" ht="12.75" customHeight="1" x14ac:dyDescent="0.25">
      <c r="A654" s="14"/>
      <c r="B654" s="15"/>
      <c r="C654" s="15"/>
      <c r="E654" s="146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</row>
    <row r="655" spans="1:17" ht="12.75" customHeight="1" x14ac:dyDescent="0.25">
      <c r="A655" s="14"/>
      <c r="B655" s="15"/>
      <c r="C655" s="15"/>
      <c r="E655" s="146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</row>
    <row r="656" spans="1:17" ht="12.75" customHeight="1" x14ac:dyDescent="0.25">
      <c r="A656" s="14"/>
      <c r="B656" s="15"/>
      <c r="C656" s="15"/>
      <c r="E656" s="146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</row>
    <row r="657" spans="1:17" ht="12.75" customHeight="1" x14ac:dyDescent="0.25">
      <c r="A657" s="14"/>
      <c r="B657" s="15"/>
      <c r="C657" s="15"/>
      <c r="E657" s="146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</row>
    <row r="658" spans="1:17" ht="12.75" customHeight="1" x14ac:dyDescent="0.25">
      <c r="A658" s="14"/>
      <c r="B658" s="15"/>
      <c r="C658" s="15"/>
      <c r="E658" s="146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</row>
    <row r="659" spans="1:17" ht="12.75" customHeight="1" x14ac:dyDescent="0.25">
      <c r="A659" s="14"/>
      <c r="B659" s="15"/>
      <c r="C659" s="15"/>
      <c r="E659" s="146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</row>
    <row r="660" spans="1:17" ht="12.75" customHeight="1" x14ac:dyDescent="0.25">
      <c r="A660" s="14"/>
      <c r="B660" s="15"/>
      <c r="C660" s="15"/>
      <c r="E660" s="146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</row>
    <row r="661" spans="1:17" ht="12.75" customHeight="1" x14ac:dyDescent="0.25">
      <c r="A661" s="14"/>
      <c r="B661" s="15"/>
      <c r="C661" s="15"/>
      <c r="E661" s="146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</row>
    <row r="662" spans="1:17" ht="12.75" customHeight="1" x14ac:dyDescent="0.25">
      <c r="A662" s="14"/>
      <c r="B662" s="15"/>
      <c r="C662" s="15"/>
      <c r="E662" s="146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</row>
    <row r="663" spans="1:17" ht="12.75" customHeight="1" x14ac:dyDescent="0.25">
      <c r="A663" s="14"/>
      <c r="B663" s="15"/>
      <c r="C663" s="15"/>
      <c r="E663" s="146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</row>
    <row r="664" spans="1:17" ht="12.75" customHeight="1" x14ac:dyDescent="0.25">
      <c r="A664" s="14"/>
      <c r="B664" s="15"/>
      <c r="C664" s="15"/>
      <c r="E664" s="146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</row>
    <row r="665" spans="1:17" ht="12.75" customHeight="1" x14ac:dyDescent="0.25">
      <c r="A665" s="14"/>
      <c r="B665" s="15"/>
      <c r="C665" s="15"/>
      <c r="E665" s="146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</row>
    <row r="666" spans="1:17" ht="12.75" customHeight="1" x14ac:dyDescent="0.25">
      <c r="A666" s="14"/>
      <c r="B666" s="15"/>
      <c r="C666" s="15"/>
      <c r="E666" s="146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</row>
    <row r="667" spans="1:17" ht="12.75" customHeight="1" x14ac:dyDescent="0.25">
      <c r="A667" s="14"/>
      <c r="B667" s="15"/>
      <c r="C667" s="15"/>
      <c r="E667" s="146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</row>
    <row r="668" spans="1:17" ht="12.75" customHeight="1" x14ac:dyDescent="0.25">
      <c r="A668" s="14"/>
      <c r="B668" s="15"/>
      <c r="C668" s="15"/>
      <c r="E668" s="146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</row>
    <row r="669" spans="1:17" ht="12.75" customHeight="1" x14ac:dyDescent="0.25">
      <c r="A669" s="14"/>
      <c r="B669" s="15"/>
      <c r="C669" s="15"/>
      <c r="E669" s="146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</row>
    <row r="670" spans="1:17" ht="12.75" customHeight="1" x14ac:dyDescent="0.25">
      <c r="A670" s="14"/>
      <c r="B670" s="15"/>
      <c r="C670" s="15"/>
      <c r="E670" s="146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</row>
    <row r="671" spans="1:17" ht="12.75" customHeight="1" x14ac:dyDescent="0.25">
      <c r="A671" s="14"/>
      <c r="B671" s="15"/>
      <c r="C671" s="15"/>
      <c r="E671" s="146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</row>
    <row r="672" spans="1:17" ht="12.75" customHeight="1" x14ac:dyDescent="0.25">
      <c r="A672" s="14"/>
      <c r="B672" s="15"/>
      <c r="C672" s="15"/>
      <c r="E672" s="146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</row>
    <row r="673" spans="1:17" ht="12.75" customHeight="1" x14ac:dyDescent="0.25">
      <c r="A673" s="14"/>
      <c r="B673" s="15"/>
      <c r="C673" s="15"/>
      <c r="E673" s="146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</row>
    <row r="674" spans="1:17" ht="12.75" customHeight="1" x14ac:dyDescent="0.25">
      <c r="A674" s="14"/>
      <c r="B674" s="15"/>
      <c r="C674" s="15"/>
      <c r="E674" s="146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</row>
    <row r="675" spans="1:17" ht="12.75" customHeight="1" x14ac:dyDescent="0.25">
      <c r="A675" s="14"/>
      <c r="B675" s="15"/>
      <c r="C675" s="15"/>
      <c r="E675" s="146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</row>
    <row r="676" spans="1:17" ht="12.75" customHeight="1" x14ac:dyDescent="0.25">
      <c r="A676" s="14"/>
      <c r="B676" s="15"/>
      <c r="C676" s="15"/>
      <c r="E676" s="146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</row>
    <row r="677" spans="1:17" ht="12.75" customHeight="1" x14ac:dyDescent="0.25">
      <c r="A677" s="14"/>
      <c r="B677" s="15"/>
      <c r="C677" s="15"/>
      <c r="E677" s="146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</row>
    <row r="678" spans="1:17" ht="12.75" customHeight="1" x14ac:dyDescent="0.25">
      <c r="A678" s="14"/>
      <c r="B678" s="15"/>
      <c r="C678" s="15"/>
      <c r="E678" s="146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</row>
    <row r="679" spans="1:17" ht="12.75" customHeight="1" x14ac:dyDescent="0.25">
      <c r="A679" s="14"/>
      <c r="B679" s="15"/>
      <c r="C679" s="15"/>
      <c r="E679" s="146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</row>
    <row r="680" spans="1:17" ht="12.75" customHeight="1" x14ac:dyDescent="0.25">
      <c r="A680" s="14"/>
      <c r="B680" s="15"/>
      <c r="C680" s="15"/>
      <c r="E680" s="146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</row>
    <row r="681" spans="1:17" ht="12.75" customHeight="1" x14ac:dyDescent="0.25">
      <c r="A681" s="14"/>
      <c r="B681" s="15"/>
      <c r="C681" s="15"/>
      <c r="E681" s="146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</row>
    <row r="682" spans="1:17" ht="12.75" customHeight="1" x14ac:dyDescent="0.25">
      <c r="A682" s="14"/>
      <c r="B682" s="15"/>
      <c r="C682" s="15"/>
      <c r="E682" s="146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</row>
    <row r="683" spans="1:17" ht="12.75" customHeight="1" x14ac:dyDescent="0.25">
      <c r="A683" s="14"/>
      <c r="B683" s="15"/>
      <c r="C683" s="15"/>
      <c r="E683" s="146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</row>
    <row r="684" spans="1:17" ht="12.75" customHeight="1" x14ac:dyDescent="0.25">
      <c r="A684" s="14"/>
      <c r="B684" s="15"/>
      <c r="C684" s="15"/>
      <c r="E684" s="146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</row>
    <row r="685" spans="1:17" ht="12.75" customHeight="1" x14ac:dyDescent="0.25">
      <c r="A685" s="14"/>
      <c r="B685" s="15"/>
      <c r="C685" s="15"/>
      <c r="E685" s="146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</row>
    <row r="686" spans="1:17" ht="12.75" customHeight="1" x14ac:dyDescent="0.25">
      <c r="A686" s="14"/>
      <c r="B686" s="15"/>
      <c r="C686" s="15"/>
      <c r="E686" s="146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</row>
    <row r="687" spans="1:17" ht="12.75" customHeight="1" x14ac:dyDescent="0.25">
      <c r="A687" s="14"/>
      <c r="B687" s="15"/>
      <c r="C687" s="15"/>
      <c r="E687" s="146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</row>
    <row r="688" spans="1:17" ht="12.75" customHeight="1" x14ac:dyDescent="0.25">
      <c r="A688" s="14"/>
      <c r="B688" s="15"/>
      <c r="C688" s="15"/>
      <c r="E688" s="146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</row>
    <row r="689" spans="1:17" ht="12.75" customHeight="1" x14ac:dyDescent="0.25">
      <c r="A689" s="14"/>
      <c r="B689" s="15"/>
      <c r="C689" s="15"/>
      <c r="E689" s="146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</row>
    <row r="690" spans="1:17" ht="12.75" customHeight="1" x14ac:dyDescent="0.25">
      <c r="A690" s="14"/>
      <c r="B690" s="15"/>
      <c r="C690" s="15"/>
      <c r="E690" s="146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</row>
    <row r="691" spans="1:17" ht="12.75" customHeight="1" x14ac:dyDescent="0.25">
      <c r="A691" s="14"/>
      <c r="B691" s="15"/>
      <c r="C691" s="15"/>
      <c r="E691" s="146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</row>
    <row r="692" spans="1:17" ht="12.75" customHeight="1" x14ac:dyDescent="0.25">
      <c r="A692" s="14"/>
      <c r="B692" s="15"/>
      <c r="C692" s="15"/>
      <c r="E692" s="146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</row>
    <row r="693" spans="1:17" ht="12.75" customHeight="1" x14ac:dyDescent="0.25">
      <c r="A693" s="14"/>
      <c r="B693" s="15"/>
      <c r="C693" s="15"/>
      <c r="E693" s="146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</row>
    <row r="694" spans="1:17" ht="12.75" customHeight="1" x14ac:dyDescent="0.25">
      <c r="A694" s="14"/>
      <c r="B694" s="15"/>
      <c r="C694" s="15"/>
      <c r="E694" s="146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</row>
    <row r="695" spans="1:17" ht="12.75" customHeight="1" x14ac:dyDescent="0.25">
      <c r="A695" s="14"/>
      <c r="B695" s="15"/>
      <c r="C695" s="15"/>
      <c r="E695" s="146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</row>
    <row r="696" spans="1:17" ht="12.75" customHeight="1" x14ac:dyDescent="0.25">
      <c r="A696" s="14"/>
      <c r="B696" s="15"/>
      <c r="C696" s="15"/>
      <c r="E696" s="146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</row>
    <row r="697" spans="1:17" ht="12.75" customHeight="1" x14ac:dyDescent="0.25">
      <c r="A697" s="14"/>
      <c r="B697" s="15"/>
      <c r="C697" s="15"/>
      <c r="E697" s="146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</row>
    <row r="698" spans="1:17" ht="12.75" customHeight="1" x14ac:dyDescent="0.25">
      <c r="A698" s="14"/>
      <c r="B698" s="15"/>
      <c r="C698" s="15"/>
      <c r="E698" s="146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</row>
    <row r="699" spans="1:17" ht="12.75" customHeight="1" x14ac:dyDescent="0.25">
      <c r="A699" s="14"/>
      <c r="B699" s="15"/>
      <c r="C699" s="15"/>
      <c r="E699" s="146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</row>
    <row r="700" spans="1:17" ht="12.75" customHeight="1" x14ac:dyDescent="0.25">
      <c r="A700" s="14"/>
      <c r="B700" s="15"/>
      <c r="C700" s="15"/>
      <c r="E700" s="146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</row>
    <row r="701" spans="1:17" ht="12.75" customHeight="1" x14ac:dyDescent="0.25">
      <c r="A701" s="14"/>
      <c r="B701" s="15"/>
      <c r="C701" s="15"/>
      <c r="E701" s="146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</row>
    <row r="702" spans="1:17" ht="12.75" customHeight="1" x14ac:dyDescent="0.25">
      <c r="A702" s="14"/>
      <c r="B702" s="15"/>
      <c r="C702" s="15"/>
      <c r="E702" s="146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</row>
    <row r="703" spans="1:17" ht="12.75" customHeight="1" x14ac:dyDescent="0.25">
      <c r="A703" s="14"/>
      <c r="B703" s="15"/>
      <c r="C703" s="15"/>
      <c r="E703" s="146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</row>
    <row r="704" spans="1:17" ht="12.75" customHeight="1" x14ac:dyDescent="0.25">
      <c r="A704" s="14"/>
      <c r="B704" s="15"/>
      <c r="C704" s="15"/>
      <c r="E704" s="146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</row>
    <row r="705" spans="1:17" ht="12.75" customHeight="1" x14ac:dyDescent="0.25">
      <c r="A705" s="14"/>
      <c r="B705" s="15"/>
      <c r="C705" s="15"/>
      <c r="E705" s="146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</row>
    <row r="706" spans="1:17" ht="12.75" customHeight="1" x14ac:dyDescent="0.25">
      <c r="A706" s="14"/>
      <c r="B706" s="15"/>
      <c r="C706" s="15"/>
      <c r="E706" s="146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</row>
    <row r="707" spans="1:17" ht="12.75" customHeight="1" x14ac:dyDescent="0.25">
      <c r="A707" s="14"/>
      <c r="B707" s="15"/>
      <c r="C707" s="15"/>
      <c r="E707" s="146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</row>
    <row r="708" spans="1:17" ht="12.75" customHeight="1" x14ac:dyDescent="0.25">
      <c r="A708" s="14"/>
      <c r="B708" s="15"/>
      <c r="C708" s="15"/>
      <c r="E708" s="146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</row>
    <row r="709" spans="1:17" ht="12.75" customHeight="1" x14ac:dyDescent="0.25">
      <c r="A709" s="14"/>
      <c r="B709" s="15"/>
      <c r="C709" s="15"/>
      <c r="E709" s="146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</row>
    <row r="710" spans="1:17" ht="12.75" customHeight="1" x14ac:dyDescent="0.25">
      <c r="A710" s="14"/>
      <c r="B710" s="15"/>
      <c r="C710" s="15"/>
      <c r="E710" s="146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</row>
    <row r="711" spans="1:17" ht="12.75" customHeight="1" x14ac:dyDescent="0.25">
      <c r="A711" s="14"/>
      <c r="B711" s="15"/>
      <c r="C711" s="15"/>
      <c r="E711" s="146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</row>
    <row r="712" spans="1:17" ht="12.75" customHeight="1" x14ac:dyDescent="0.25">
      <c r="A712" s="14"/>
      <c r="B712" s="15"/>
      <c r="C712" s="15"/>
      <c r="E712" s="146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</row>
    <row r="713" spans="1:17" ht="12.75" customHeight="1" x14ac:dyDescent="0.25">
      <c r="A713" s="14"/>
      <c r="B713" s="15"/>
      <c r="C713" s="15"/>
      <c r="E713" s="146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</row>
    <row r="714" spans="1:17" ht="12.75" customHeight="1" x14ac:dyDescent="0.25">
      <c r="A714" s="14"/>
      <c r="B714" s="15"/>
      <c r="C714" s="15"/>
      <c r="E714" s="146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</row>
    <row r="715" spans="1:17" ht="12.75" customHeight="1" x14ac:dyDescent="0.25">
      <c r="A715" s="14"/>
      <c r="B715" s="15"/>
      <c r="C715" s="15"/>
      <c r="E715" s="146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</row>
    <row r="716" spans="1:17" ht="12.75" customHeight="1" x14ac:dyDescent="0.25">
      <c r="A716" s="14"/>
      <c r="B716" s="15"/>
      <c r="C716" s="15"/>
      <c r="E716" s="146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</row>
    <row r="717" spans="1:17" ht="12.75" customHeight="1" x14ac:dyDescent="0.25">
      <c r="A717" s="14"/>
      <c r="B717" s="15"/>
      <c r="C717" s="15"/>
      <c r="E717" s="146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</row>
    <row r="718" spans="1:17" ht="12.75" customHeight="1" x14ac:dyDescent="0.25">
      <c r="A718" s="14"/>
      <c r="B718" s="15"/>
      <c r="C718" s="15"/>
      <c r="E718" s="146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</row>
    <row r="719" spans="1:17" ht="12.75" customHeight="1" x14ac:dyDescent="0.25">
      <c r="A719" s="14"/>
      <c r="B719" s="15"/>
      <c r="C719" s="15"/>
      <c r="E719" s="146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</row>
    <row r="720" spans="1:17" ht="12.75" customHeight="1" x14ac:dyDescent="0.25">
      <c r="A720" s="14"/>
      <c r="B720" s="15"/>
      <c r="C720" s="15"/>
      <c r="E720" s="146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</row>
    <row r="721" spans="1:17" ht="12.75" customHeight="1" x14ac:dyDescent="0.25">
      <c r="A721" s="14"/>
      <c r="B721" s="15"/>
      <c r="C721" s="15"/>
      <c r="E721" s="146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</row>
    <row r="722" spans="1:17" ht="12.75" customHeight="1" x14ac:dyDescent="0.25">
      <c r="A722" s="14"/>
      <c r="B722" s="15"/>
      <c r="C722" s="15"/>
      <c r="E722" s="146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</row>
    <row r="723" spans="1:17" ht="12.75" customHeight="1" x14ac:dyDescent="0.25">
      <c r="A723" s="14"/>
      <c r="B723" s="15"/>
      <c r="C723" s="15"/>
      <c r="E723" s="146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</row>
    <row r="724" spans="1:17" ht="12.75" customHeight="1" x14ac:dyDescent="0.25">
      <c r="A724" s="14"/>
      <c r="B724" s="15"/>
      <c r="C724" s="15"/>
      <c r="E724" s="146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</row>
    <row r="725" spans="1:17" ht="12.75" customHeight="1" x14ac:dyDescent="0.25">
      <c r="A725" s="14"/>
      <c r="B725" s="15"/>
      <c r="C725" s="15"/>
      <c r="E725" s="146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</row>
    <row r="726" spans="1:17" ht="12.75" customHeight="1" x14ac:dyDescent="0.25">
      <c r="A726" s="14"/>
      <c r="B726" s="15"/>
      <c r="C726" s="15"/>
      <c r="E726" s="146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</row>
    <row r="727" spans="1:17" ht="12.75" customHeight="1" x14ac:dyDescent="0.25">
      <c r="A727" s="14"/>
      <c r="B727" s="15"/>
      <c r="C727" s="15"/>
      <c r="E727" s="146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</row>
    <row r="728" spans="1:17" ht="12.75" customHeight="1" x14ac:dyDescent="0.25">
      <c r="A728" s="14"/>
      <c r="B728" s="15"/>
      <c r="C728" s="15"/>
      <c r="E728" s="146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</row>
    <row r="729" spans="1:17" ht="12.75" customHeight="1" x14ac:dyDescent="0.25">
      <c r="A729" s="14"/>
      <c r="B729" s="15"/>
      <c r="C729" s="15"/>
      <c r="E729" s="146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</row>
    <row r="730" spans="1:17" ht="12.75" customHeight="1" x14ac:dyDescent="0.25">
      <c r="A730" s="14"/>
      <c r="B730" s="15"/>
      <c r="C730" s="15"/>
      <c r="E730" s="146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</row>
    <row r="731" spans="1:17" ht="12.75" customHeight="1" x14ac:dyDescent="0.25">
      <c r="A731" s="14"/>
      <c r="B731" s="15"/>
      <c r="C731" s="15"/>
      <c r="E731" s="146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</row>
    <row r="732" spans="1:17" ht="12.75" customHeight="1" x14ac:dyDescent="0.25">
      <c r="A732" s="14"/>
      <c r="B732" s="15"/>
      <c r="C732" s="15"/>
      <c r="E732" s="146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</row>
    <row r="733" spans="1:17" ht="12.75" customHeight="1" x14ac:dyDescent="0.25">
      <c r="A733" s="14"/>
      <c r="B733" s="15"/>
      <c r="C733" s="15"/>
      <c r="E733" s="146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</row>
    <row r="734" spans="1:17" ht="12.75" customHeight="1" x14ac:dyDescent="0.25">
      <c r="A734" s="14"/>
      <c r="B734" s="15"/>
      <c r="C734" s="15"/>
      <c r="E734" s="146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</row>
    <row r="735" spans="1:17" ht="12.75" customHeight="1" x14ac:dyDescent="0.25">
      <c r="A735" s="14"/>
      <c r="B735" s="15"/>
      <c r="C735" s="15"/>
      <c r="E735" s="146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</row>
    <row r="736" spans="1:17" ht="12.75" customHeight="1" x14ac:dyDescent="0.25">
      <c r="A736" s="14"/>
      <c r="B736" s="15"/>
      <c r="C736" s="15"/>
      <c r="E736" s="146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</row>
    <row r="737" spans="1:17" ht="12.75" customHeight="1" x14ac:dyDescent="0.25">
      <c r="A737" s="14"/>
      <c r="B737" s="15"/>
      <c r="C737" s="15"/>
      <c r="E737" s="146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</row>
    <row r="738" spans="1:17" ht="12.75" customHeight="1" x14ac:dyDescent="0.25">
      <c r="A738" s="14"/>
      <c r="B738" s="15"/>
      <c r="C738" s="15"/>
      <c r="E738" s="146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</row>
    <row r="739" spans="1:17" ht="12.75" customHeight="1" x14ac:dyDescent="0.25">
      <c r="A739" s="14"/>
      <c r="B739" s="15"/>
      <c r="C739" s="15"/>
      <c r="E739" s="146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</row>
    <row r="740" spans="1:17" ht="12.75" customHeight="1" x14ac:dyDescent="0.25">
      <c r="A740" s="14"/>
      <c r="B740" s="15"/>
      <c r="C740" s="15"/>
      <c r="E740" s="146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</row>
    <row r="741" spans="1:17" ht="12.75" customHeight="1" x14ac:dyDescent="0.25">
      <c r="A741" s="14"/>
      <c r="B741" s="15"/>
      <c r="C741" s="15"/>
      <c r="E741" s="146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</row>
    <row r="742" spans="1:17" ht="12.75" customHeight="1" x14ac:dyDescent="0.25">
      <c r="A742" s="14"/>
      <c r="B742" s="15"/>
      <c r="C742" s="15"/>
      <c r="E742" s="146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</row>
    <row r="743" spans="1:17" ht="12.75" customHeight="1" x14ac:dyDescent="0.25">
      <c r="A743" s="14"/>
      <c r="B743" s="15"/>
      <c r="C743" s="15"/>
      <c r="E743" s="146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</row>
    <row r="744" spans="1:17" ht="12.75" customHeight="1" x14ac:dyDescent="0.25">
      <c r="A744" s="14"/>
      <c r="B744" s="15"/>
      <c r="C744" s="15"/>
      <c r="E744" s="146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</row>
    <row r="745" spans="1:17" ht="12.75" customHeight="1" x14ac:dyDescent="0.25">
      <c r="A745" s="14"/>
      <c r="B745" s="15"/>
      <c r="C745" s="15"/>
      <c r="E745" s="146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</row>
    <row r="746" spans="1:17" ht="12.75" customHeight="1" x14ac:dyDescent="0.25">
      <c r="A746" s="14"/>
      <c r="B746" s="15"/>
      <c r="C746" s="15"/>
      <c r="E746" s="146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</row>
    <row r="747" spans="1:17" ht="12.75" customHeight="1" x14ac:dyDescent="0.25">
      <c r="A747" s="14"/>
      <c r="B747" s="15"/>
      <c r="C747" s="15"/>
      <c r="E747" s="146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</row>
    <row r="748" spans="1:17" ht="12.75" customHeight="1" x14ac:dyDescent="0.25">
      <c r="A748" s="14"/>
      <c r="B748" s="15"/>
      <c r="C748" s="15"/>
      <c r="E748" s="146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</row>
    <row r="749" spans="1:17" ht="12.75" customHeight="1" x14ac:dyDescent="0.25">
      <c r="A749" s="14"/>
      <c r="B749" s="15"/>
      <c r="C749" s="15"/>
      <c r="E749" s="146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</row>
    <row r="750" spans="1:17" ht="12.75" customHeight="1" x14ac:dyDescent="0.25">
      <c r="A750" s="14"/>
      <c r="B750" s="15"/>
      <c r="C750" s="15"/>
      <c r="E750" s="146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</row>
    <row r="751" spans="1:17" ht="12.75" customHeight="1" x14ac:dyDescent="0.25">
      <c r="A751" s="14"/>
      <c r="B751" s="15"/>
      <c r="C751" s="15"/>
      <c r="E751" s="146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</row>
    <row r="752" spans="1:17" ht="12.75" customHeight="1" x14ac:dyDescent="0.25">
      <c r="A752" s="14"/>
      <c r="B752" s="15"/>
      <c r="C752" s="15"/>
      <c r="E752" s="146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</row>
    <row r="753" spans="1:17" ht="12.75" customHeight="1" x14ac:dyDescent="0.25">
      <c r="A753" s="14"/>
      <c r="B753" s="15"/>
      <c r="C753" s="15"/>
      <c r="E753" s="146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</row>
    <row r="754" spans="1:17" ht="12.75" customHeight="1" x14ac:dyDescent="0.25">
      <c r="A754" s="14"/>
      <c r="B754" s="15"/>
      <c r="C754" s="15"/>
      <c r="E754" s="146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</row>
    <row r="755" spans="1:17" ht="12.75" customHeight="1" x14ac:dyDescent="0.25">
      <c r="A755" s="14"/>
      <c r="B755" s="15"/>
      <c r="C755" s="15"/>
      <c r="E755" s="146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</row>
    <row r="756" spans="1:17" ht="12.75" customHeight="1" x14ac:dyDescent="0.25">
      <c r="A756" s="14"/>
      <c r="B756" s="15"/>
      <c r="C756" s="15"/>
      <c r="E756" s="146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</row>
    <row r="757" spans="1:17" ht="12.75" customHeight="1" x14ac:dyDescent="0.25">
      <c r="A757" s="14"/>
      <c r="B757" s="15"/>
      <c r="C757" s="15"/>
      <c r="E757" s="146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</row>
    <row r="758" spans="1:17" ht="12.75" customHeight="1" x14ac:dyDescent="0.25">
      <c r="A758" s="14"/>
      <c r="B758" s="15"/>
      <c r="C758" s="15"/>
      <c r="E758" s="146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</row>
    <row r="759" spans="1:17" ht="12.75" customHeight="1" x14ac:dyDescent="0.25">
      <c r="A759" s="14"/>
      <c r="B759" s="15"/>
      <c r="C759" s="15"/>
      <c r="E759" s="146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</row>
    <row r="760" spans="1:17" ht="12.75" customHeight="1" x14ac:dyDescent="0.25">
      <c r="A760" s="14"/>
      <c r="B760" s="15"/>
      <c r="C760" s="15"/>
      <c r="E760" s="146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</row>
    <row r="761" spans="1:17" ht="12.75" customHeight="1" x14ac:dyDescent="0.25">
      <c r="A761" s="14"/>
      <c r="B761" s="15"/>
      <c r="C761" s="15"/>
      <c r="E761" s="146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</row>
    <row r="762" spans="1:17" ht="12.75" customHeight="1" x14ac:dyDescent="0.25">
      <c r="A762" s="14"/>
      <c r="B762" s="15"/>
      <c r="C762" s="15"/>
      <c r="E762" s="146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</row>
    <row r="763" spans="1:17" ht="12.75" customHeight="1" x14ac:dyDescent="0.25">
      <c r="A763" s="14"/>
      <c r="B763" s="15"/>
      <c r="C763" s="15"/>
      <c r="E763" s="146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</row>
    <row r="764" spans="1:17" ht="12.75" customHeight="1" x14ac:dyDescent="0.25">
      <c r="A764" s="14"/>
      <c r="B764" s="15"/>
      <c r="C764" s="15"/>
      <c r="E764" s="146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</row>
    <row r="765" spans="1:17" ht="12.75" customHeight="1" x14ac:dyDescent="0.25">
      <c r="A765" s="14"/>
      <c r="B765" s="15"/>
      <c r="C765" s="15"/>
      <c r="E765" s="146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</row>
    <row r="766" spans="1:17" ht="12.75" customHeight="1" x14ac:dyDescent="0.25">
      <c r="A766" s="14"/>
      <c r="B766" s="15"/>
      <c r="C766" s="15"/>
      <c r="E766" s="146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</row>
    <row r="767" spans="1:17" ht="12.75" customHeight="1" x14ac:dyDescent="0.25">
      <c r="A767" s="14"/>
      <c r="B767" s="15"/>
      <c r="C767" s="15"/>
      <c r="E767" s="146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</row>
    <row r="768" spans="1:17" ht="12.75" customHeight="1" x14ac:dyDescent="0.25">
      <c r="A768" s="14"/>
      <c r="B768" s="15"/>
      <c r="C768" s="15"/>
      <c r="E768" s="146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</row>
    <row r="769" spans="1:17" ht="12.75" customHeight="1" x14ac:dyDescent="0.25">
      <c r="A769" s="14"/>
      <c r="B769" s="15"/>
      <c r="C769" s="15"/>
      <c r="E769" s="146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</row>
    <row r="770" spans="1:17" ht="12.75" customHeight="1" x14ac:dyDescent="0.25">
      <c r="A770" s="14"/>
      <c r="B770" s="15"/>
      <c r="C770" s="15"/>
      <c r="E770" s="146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</row>
    <row r="771" spans="1:17" ht="12.75" customHeight="1" x14ac:dyDescent="0.25">
      <c r="A771" s="14"/>
      <c r="B771" s="15"/>
      <c r="C771" s="15"/>
      <c r="E771" s="146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</row>
    <row r="772" spans="1:17" ht="12.75" customHeight="1" x14ac:dyDescent="0.25">
      <c r="A772" s="14"/>
      <c r="B772" s="15"/>
      <c r="C772" s="15"/>
      <c r="E772" s="146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</row>
    <row r="773" spans="1:17" ht="12.75" customHeight="1" x14ac:dyDescent="0.25">
      <c r="A773" s="14"/>
      <c r="B773" s="15"/>
      <c r="C773" s="15"/>
      <c r="E773" s="146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</row>
    <row r="774" spans="1:17" ht="12.75" customHeight="1" x14ac:dyDescent="0.25">
      <c r="A774" s="14"/>
      <c r="B774" s="15"/>
      <c r="C774" s="15"/>
      <c r="E774" s="146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</row>
    <row r="775" spans="1:17" ht="12.75" customHeight="1" x14ac:dyDescent="0.25">
      <c r="A775" s="14"/>
      <c r="B775" s="15"/>
      <c r="C775" s="15"/>
      <c r="E775" s="146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</row>
    <row r="776" spans="1:17" ht="12.75" customHeight="1" x14ac:dyDescent="0.25">
      <c r="A776" s="14"/>
      <c r="B776" s="15"/>
      <c r="C776" s="15"/>
      <c r="E776" s="146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</row>
    <row r="777" spans="1:17" ht="12.75" customHeight="1" x14ac:dyDescent="0.25">
      <c r="A777" s="14"/>
      <c r="B777" s="15"/>
      <c r="C777" s="15"/>
      <c r="E777" s="146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</row>
    <row r="778" spans="1:17" ht="12.75" customHeight="1" x14ac:dyDescent="0.25">
      <c r="A778" s="14"/>
      <c r="B778" s="15"/>
      <c r="C778" s="15"/>
      <c r="E778" s="146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</row>
    <row r="779" spans="1:17" ht="12.75" customHeight="1" x14ac:dyDescent="0.25">
      <c r="A779" s="14"/>
      <c r="B779" s="15"/>
      <c r="C779" s="15"/>
      <c r="E779" s="146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</row>
    <row r="780" spans="1:17" ht="12.75" customHeight="1" x14ac:dyDescent="0.25">
      <c r="A780" s="14"/>
      <c r="B780" s="15"/>
      <c r="C780" s="15"/>
      <c r="E780" s="146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</row>
    <row r="781" spans="1:17" ht="12.75" customHeight="1" x14ac:dyDescent="0.25">
      <c r="A781" s="14"/>
      <c r="B781" s="15"/>
      <c r="C781" s="15"/>
      <c r="E781" s="146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</row>
    <row r="782" spans="1:17" ht="12.75" customHeight="1" x14ac:dyDescent="0.25">
      <c r="A782" s="14"/>
      <c r="B782" s="15"/>
      <c r="C782" s="15"/>
      <c r="E782" s="146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</row>
    <row r="783" spans="1:17" ht="12.75" customHeight="1" x14ac:dyDescent="0.25">
      <c r="A783" s="14"/>
      <c r="B783" s="15"/>
      <c r="C783" s="15"/>
      <c r="E783" s="146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</row>
    <row r="784" spans="1:17" ht="12.75" customHeight="1" x14ac:dyDescent="0.25">
      <c r="A784" s="14"/>
      <c r="B784" s="15"/>
      <c r="C784" s="15"/>
      <c r="E784" s="146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</row>
    <row r="785" spans="1:17" ht="12.75" customHeight="1" x14ac:dyDescent="0.25">
      <c r="A785" s="14"/>
      <c r="B785" s="15"/>
      <c r="C785" s="15"/>
      <c r="E785" s="146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</row>
    <row r="786" spans="1:17" ht="12.75" customHeight="1" x14ac:dyDescent="0.25">
      <c r="A786" s="14"/>
      <c r="B786" s="15"/>
      <c r="C786" s="15"/>
      <c r="E786" s="146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</row>
    <row r="787" spans="1:17" ht="12.75" customHeight="1" x14ac:dyDescent="0.25">
      <c r="A787" s="14"/>
      <c r="B787" s="15"/>
      <c r="C787" s="15"/>
      <c r="E787" s="146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</row>
    <row r="788" spans="1:17" ht="12.75" customHeight="1" x14ac:dyDescent="0.25">
      <c r="A788" s="14"/>
      <c r="B788" s="15"/>
      <c r="C788" s="15"/>
      <c r="E788" s="146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</row>
    <row r="789" spans="1:17" ht="12.75" customHeight="1" x14ac:dyDescent="0.25">
      <c r="A789" s="14"/>
      <c r="B789" s="15"/>
      <c r="C789" s="15"/>
      <c r="E789" s="146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</row>
    <row r="790" spans="1:17" ht="12.75" customHeight="1" x14ac:dyDescent="0.25">
      <c r="A790" s="14"/>
      <c r="B790" s="15"/>
      <c r="C790" s="15"/>
      <c r="E790" s="146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</row>
    <row r="791" spans="1:17" ht="12.75" customHeight="1" x14ac:dyDescent="0.25">
      <c r="A791" s="14"/>
      <c r="B791" s="15"/>
      <c r="C791" s="15"/>
      <c r="E791" s="146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</row>
    <row r="792" spans="1:17" ht="12.75" customHeight="1" x14ac:dyDescent="0.25">
      <c r="A792" s="14"/>
      <c r="B792" s="15"/>
      <c r="C792" s="15"/>
      <c r="E792" s="146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</row>
    <row r="793" spans="1:17" ht="12.75" customHeight="1" x14ac:dyDescent="0.25">
      <c r="A793" s="14"/>
      <c r="B793" s="15"/>
      <c r="C793" s="15"/>
      <c r="E793" s="146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</row>
    <row r="794" spans="1:17" ht="12.75" customHeight="1" x14ac:dyDescent="0.25">
      <c r="A794" s="14"/>
      <c r="B794" s="15"/>
      <c r="C794" s="15"/>
      <c r="E794" s="146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</row>
    <row r="795" spans="1:17" ht="12.75" customHeight="1" x14ac:dyDescent="0.25">
      <c r="A795" s="14"/>
      <c r="B795" s="15"/>
      <c r="C795" s="15"/>
      <c r="E795" s="146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</row>
    <row r="796" spans="1:17" ht="12.75" customHeight="1" x14ac:dyDescent="0.25">
      <c r="A796" s="14"/>
      <c r="B796" s="15"/>
      <c r="C796" s="15"/>
      <c r="E796" s="146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</row>
    <row r="797" spans="1:17" ht="12.75" customHeight="1" x14ac:dyDescent="0.25">
      <c r="A797" s="14"/>
      <c r="B797" s="15"/>
      <c r="C797" s="15"/>
      <c r="E797" s="146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</row>
    <row r="798" spans="1:17" ht="12.75" customHeight="1" x14ac:dyDescent="0.25">
      <c r="A798" s="14"/>
      <c r="B798" s="15"/>
      <c r="C798" s="15"/>
      <c r="E798" s="146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</row>
    <row r="799" spans="1:17" ht="12.75" customHeight="1" x14ac:dyDescent="0.25">
      <c r="A799" s="14"/>
      <c r="B799" s="15"/>
      <c r="C799" s="15"/>
      <c r="E799" s="146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</row>
    <row r="800" spans="1:17" ht="12.75" customHeight="1" x14ac:dyDescent="0.25">
      <c r="A800" s="14"/>
      <c r="B800" s="15"/>
      <c r="C800" s="15"/>
      <c r="E800" s="146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</row>
    <row r="801" spans="1:17" ht="12.75" customHeight="1" x14ac:dyDescent="0.25">
      <c r="A801" s="14"/>
      <c r="B801" s="15"/>
      <c r="C801" s="15"/>
      <c r="E801" s="146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</row>
    <row r="802" spans="1:17" ht="12.75" customHeight="1" x14ac:dyDescent="0.25">
      <c r="A802" s="14"/>
      <c r="B802" s="15"/>
      <c r="C802" s="15"/>
      <c r="E802" s="146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</row>
    <row r="803" spans="1:17" ht="12.75" customHeight="1" x14ac:dyDescent="0.25">
      <c r="A803" s="14"/>
      <c r="B803" s="15"/>
      <c r="C803" s="15"/>
      <c r="E803" s="146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</row>
    <row r="804" spans="1:17" ht="12.75" customHeight="1" x14ac:dyDescent="0.25">
      <c r="A804" s="14"/>
      <c r="B804" s="15"/>
      <c r="C804" s="15"/>
      <c r="E804" s="146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</row>
    <row r="805" spans="1:17" ht="12.75" customHeight="1" x14ac:dyDescent="0.25">
      <c r="A805" s="14"/>
      <c r="B805" s="15"/>
      <c r="C805" s="15"/>
      <c r="E805" s="146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</row>
    <row r="806" spans="1:17" ht="12.75" customHeight="1" x14ac:dyDescent="0.25">
      <c r="A806" s="14"/>
      <c r="B806" s="15"/>
      <c r="C806" s="15"/>
      <c r="E806" s="146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</row>
    <row r="807" spans="1:17" ht="12.75" customHeight="1" x14ac:dyDescent="0.25">
      <c r="A807" s="14"/>
      <c r="B807" s="15"/>
      <c r="C807" s="15"/>
      <c r="E807" s="146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</row>
    <row r="808" spans="1:17" ht="12.75" customHeight="1" x14ac:dyDescent="0.25">
      <c r="A808" s="14"/>
      <c r="B808" s="15"/>
      <c r="C808" s="15"/>
      <c r="E808" s="146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</row>
    <row r="809" spans="1:17" ht="12.75" customHeight="1" x14ac:dyDescent="0.25">
      <c r="A809" s="14"/>
      <c r="B809" s="15"/>
      <c r="C809" s="15"/>
      <c r="E809" s="146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</row>
    <row r="810" spans="1:17" ht="12.75" customHeight="1" x14ac:dyDescent="0.25">
      <c r="A810" s="14"/>
      <c r="B810" s="15"/>
      <c r="C810" s="15"/>
      <c r="E810" s="146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</row>
    <row r="811" spans="1:17" ht="12.75" customHeight="1" x14ac:dyDescent="0.25">
      <c r="A811" s="14"/>
      <c r="B811" s="15"/>
      <c r="C811" s="15"/>
      <c r="E811" s="146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</row>
    <row r="812" spans="1:17" ht="12.75" customHeight="1" x14ac:dyDescent="0.25">
      <c r="A812" s="14"/>
      <c r="B812" s="15"/>
      <c r="C812" s="15"/>
      <c r="E812" s="146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</row>
    <row r="813" spans="1:17" ht="12.75" customHeight="1" x14ac:dyDescent="0.25">
      <c r="A813" s="14"/>
      <c r="B813" s="15"/>
      <c r="C813" s="15"/>
      <c r="E813" s="146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</row>
    <row r="814" spans="1:17" ht="12.75" customHeight="1" x14ac:dyDescent="0.25">
      <c r="A814" s="14"/>
      <c r="B814" s="15"/>
      <c r="C814" s="15"/>
      <c r="E814" s="146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</row>
    <row r="815" spans="1:17" ht="12.75" customHeight="1" x14ac:dyDescent="0.25">
      <c r="A815" s="14"/>
      <c r="B815" s="15"/>
      <c r="C815" s="15"/>
      <c r="E815" s="146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</row>
    <row r="816" spans="1:17" ht="12.75" customHeight="1" x14ac:dyDescent="0.25">
      <c r="A816" s="14"/>
      <c r="B816" s="15"/>
      <c r="C816" s="15"/>
      <c r="E816" s="146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</row>
    <row r="817" spans="1:17" ht="12.75" customHeight="1" x14ac:dyDescent="0.25">
      <c r="A817" s="14"/>
      <c r="B817" s="15"/>
      <c r="C817" s="15"/>
      <c r="E817" s="146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</row>
    <row r="818" spans="1:17" ht="12.75" customHeight="1" x14ac:dyDescent="0.25">
      <c r="A818" s="14"/>
      <c r="B818" s="15"/>
      <c r="C818" s="15"/>
      <c r="E818" s="146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</row>
    <row r="819" spans="1:17" ht="12.75" customHeight="1" x14ac:dyDescent="0.25">
      <c r="A819" s="14"/>
      <c r="B819" s="15"/>
      <c r="C819" s="15"/>
      <c r="E819" s="146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</row>
    <row r="820" spans="1:17" ht="12.75" customHeight="1" x14ac:dyDescent="0.25">
      <c r="A820" s="14"/>
      <c r="B820" s="15"/>
      <c r="C820" s="15"/>
      <c r="E820" s="146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</row>
    <row r="821" spans="1:17" ht="12.75" customHeight="1" x14ac:dyDescent="0.25">
      <c r="A821" s="14"/>
      <c r="B821" s="15"/>
      <c r="C821" s="15"/>
      <c r="E821" s="146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</row>
    <row r="822" spans="1:17" ht="12.75" customHeight="1" x14ac:dyDescent="0.25">
      <c r="A822" s="14"/>
      <c r="B822" s="15"/>
      <c r="C822" s="15"/>
      <c r="E822" s="146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</row>
    <row r="823" spans="1:17" ht="12.75" customHeight="1" x14ac:dyDescent="0.25">
      <c r="A823" s="14"/>
      <c r="B823" s="15"/>
      <c r="C823" s="15"/>
      <c r="E823" s="146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</row>
    <row r="824" spans="1:17" ht="12.75" customHeight="1" x14ac:dyDescent="0.25">
      <c r="A824" s="14"/>
      <c r="B824" s="15"/>
      <c r="C824" s="15"/>
      <c r="E824" s="146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</row>
    <row r="825" spans="1:17" ht="12.75" customHeight="1" x14ac:dyDescent="0.25">
      <c r="A825" s="14"/>
      <c r="B825" s="15"/>
      <c r="C825" s="15"/>
      <c r="E825" s="146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</row>
    <row r="826" spans="1:17" ht="12.75" customHeight="1" x14ac:dyDescent="0.25">
      <c r="A826" s="14"/>
      <c r="B826" s="15"/>
      <c r="C826" s="15"/>
      <c r="E826" s="146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</row>
    <row r="827" spans="1:17" ht="12.75" customHeight="1" x14ac:dyDescent="0.25">
      <c r="A827" s="14"/>
      <c r="B827" s="15"/>
      <c r="C827" s="15"/>
      <c r="E827" s="146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</row>
    <row r="828" spans="1:17" ht="12.75" customHeight="1" x14ac:dyDescent="0.25">
      <c r="A828" s="14"/>
      <c r="B828" s="15"/>
      <c r="C828" s="15"/>
      <c r="E828" s="146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</row>
    <row r="829" spans="1:17" ht="12.75" customHeight="1" x14ac:dyDescent="0.25">
      <c r="A829" s="14"/>
      <c r="B829" s="15"/>
      <c r="C829" s="15"/>
      <c r="E829" s="146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</row>
    <row r="830" spans="1:17" ht="12.75" customHeight="1" x14ac:dyDescent="0.25">
      <c r="A830" s="14"/>
      <c r="B830" s="15"/>
      <c r="C830" s="15"/>
      <c r="E830" s="146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</row>
    <row r="831" spans="1:17" ht="12.75" customHeight="1" x14ac:dyDescent="0.25">
      <c r="A831" s="14"/>
      <c r="B831" s="15"/>
      <c r="C831" s="15"/>
      <c r="E831" s="146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</row>
    <row r="832" spans="1:17" ht="12.75" customHeight="1" x14ac:dyDescent="0.25">
      <c r="A832" s="14"/>
      <c r="B832" s="15"/>
      <c r="C832" s="15"/>
      <c r="E832" s="146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</row>
    <row r="833" spans="1:17" ht="12.75" customHeight="1" x14ac:dyDescent="0.25">
      <c r="A833" s="14"/>
      <c r="B833" s="15"/>
      <c r="C833" s="15"/>
      <c r="E833" s="146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</row>
    <row r="834" spans="1:17" ht="12.75" customHeight="1" x14ac:dyDescent="0.25">
      <c r="A834" s="14"/>
      <c r="B834" s="15"/>
      <c r="C834" s="15"/>
      <c r="E834" s="146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</row>
    <row r="835" spans="1:17" ht="12.75" customHeight="1" x14ac:dyDescent="0.25">
      <c r="A835" s="14"/>
      <c r="B835" s="15"/>
      <c r="C835" s="15"/>
      <c r="E835" s="146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</row>
    <row r="836" spans="1:17" ht="12.75" customHeight="1" x14ac:dyDescent="0.25">
      <c r="A836" s="14"/>
      <c r="B836" s="15"/>
      <c r="C836" s="15"/>
      <c r="E836" s="146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</row>
    <row r="837" spans="1:17" ht="12.75" customHeight="1" x14ac:dyDescent="0.25">
      <c r="A837" s="14"/>
      <c r="B837" s="15"/>
      <c r="C837" s="15"/>
      <c r="E837" s="146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</row>
    <row r="838" spans="1:17" ht="12.75" customHeight="1" x14ac:dyDescent="0.25">
      <c r="A838" s="14"/>
      <c r="B838" s="15"/>
      <c r="C838" s="15"/>
      <c r="E838" s="146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</row>
    <row r="839" spans="1:17" ht="12.75" customHeight="1" x14ac:dyDescent="0.25">
      <c r="A839" s="14"/>
      <c r="B839" s="15"/>
      <c r="C839" s="15"/>
      <c r="E839" s="146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</row>
    <row r="840" spans="1:17" ht="12.75" customHeight="1" x14ac:dyDescent="0.25">
      <c r="A840" s="14"/>
      <c r="B840" s="15"/>
      <c r="C840" s="15"/>
      <c r="E840" s="146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</row>
    <row r="841" spans="1:17" ht="12.75" customHeight="1" x14ac:dyDescent="0.25">
      <c r="A841" s="14"/>
      <c r="B841" s="15"/>
      <c r="C841" s="15"/>
      <c r="E841" s="146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</row>
    <row r="842" spans="1:17" ht="12.75" customHeight="1" x14ac:dyDescent="0.25">
      <c r="A842" s="14"/>
      <c r="B842" s="15"/>
      <c r="C842" s="15"/>
      <c r="E842" s="146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</row>
    <row r="843" spans="1:17" ht="12.75" customHeight="1" x14ac:dyDescent="0.25">
      <c r="A843" s="14"/>
      <c r="B843" s="15"/>
      <c r="C843" s="15"/>
      <c r="E843" s="146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</row>
    <row r="844" spans="1:17" ht="12.75" customHeight="1" x14ac:dyDescent="0.25">
      <c r="A844" s="14"/>
      <c r="B844" s="15"/>
      <c r="C844" s="15"/>
      <c r="E844" s="146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</row>
    <row r="845" spans="1:17" ht="12.75" customHeight="1" x14ac:dyDescent="0.25">
      <c r="A845" s="14"/>
      <c r="B845" s="15"/>
      <c r="C845" s="15"/>
      <c r="E845" s="146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</row>
    <row r="846" spans="1:17" ht="12.75" customHeight="1" x14ac:dyDescent="0.25">
      <c r="A846" s="14"/>
      <c r="B846" s="15"/>
      <c r="C846" s="15"/>
      <c r="E846" s="146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</row>
    <row r="847" spans="1:17" ht="12.75" customHeight="1" x14ac:dyDescent="0.25">
      <c r="A847" s="14"/>
      <c r="B847" s="15"/>
      <c r="C847" s="15"/>
      <c r="E847" s="146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</row>
    <row r="848" spans="1:17" ht="12.75" customHeight="1" x14ac:dyDescent="0.25">
      <c r="A848" s="14"/>
      <c r="B848" s="15"/>
      <c r="C848" s="15"/>
      <c r="E848" s="146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</row>
    <row r="849" spans="1:17" ht="12.75" customHeight="1" x14ac:dyDescent="0.25">
      <c r="A849" s="14"/>
      <c r="B849" s="15"/>
      <c r="C849" s="15"/>
      <c r="E849" s="146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</row>
    <row r="850" spans="1:17" ht="12.75" customHeight="1" x14ac:dyDescent="0.25">
      <c r="A850" s="14"/>
      <c r="B850" s="15"/>
      <c r="C850" s="15"/>
      <c r="E850" s="146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</row>
    <row r="851" spans="1:17" ht="12.75" customHeight="1" x14ac:dyDescent="0.25">
      <c r="A851" s="14"/>
      <c r="B851" s="15"/>
      <c r="C851" s="15"/>
      <c r="E851" s="146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</row>
    <row r="852" spans="1:17" ht="12.75" customHeight="1" x14ac:dyDescent="0.25">
      <c r="A852" s="14"/>
      <c r="B852" s="15"/>
      <c r="C852" s="15"/>
      <c r="E852" s="146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</row>
    <row r="853" spans="1:17" ht="12.75" customHeight="1" x14ac:dyDescent="0.25">
      <c r="A853" s="14"/>
      <c r="B853" s="15"/>
      <c r="C853" s="15"/>
      <c r="E853" s="146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</row>
    <row r="854" spans="1:17" ht="12.75" customHeight="1" x14ac:dyDescent="0.25">
      <c r="A854" s="14"/>
      <c r="B854" s="15"/>
      <c r="C854" s="15"/>
      <c r="E854" s="146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</row>
    <row r="855" spans="1:17" ht="12.75" customHeight="1" x14ac:dyDescent="0.25">
      <c r="A855" s="14"/>
      <c r="B855" s="15"/>
      <c r="C855" s="15"/>
      <c r="E855" s="146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</row>
    <row r="856" spans="1:17" ht="12.75" customHeight="1" x14ac:dyDescent="0.25">
      <c r="A856" s="14"/>
      <c r="B856" s="15"/>
      <c r="C856" s="15"/>
      <c r="E856" s="146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</row>
    <row r="857" spans="1:17" ht="12.75" customHeight="1" x14ac:dyDescent="0.25">
      <c r="A857" s="14"/>
      <c r="B857" s="15"/>
      <c r="C857" s="15"/>
      <c r="E857" s="146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</row>
    <row r="858" spans="1:17" ht="12.75" customHeight="1" x14ac:dyDescent="0.25">
      <c r="A858" s="14"/>
      <c r="B858" s="15"/>
      <c r="C858" s="15"/>
      <c r="E858" s="146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</row>
    <row r="859" spans="1:17" ht="12.75" customHeight="1" x14ac:dyDescent="0.25">
      <c r="A859" s="14"/>
      <c r="B859" s="15"/>
      <c r="C859" s="15"/>
      <c r="E859" s="146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</row>
    <row r="860" spans="1:17" ht="12.75" customHeight="1" x14ac:dyDescent="0.25">
      <c r="A860" s="14"/>
      <c r="B860" s="15"/>
      <c r="C860" s="15"/>
      <c r="E860" s="146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</row>
    <row r="861" spans="1:17" ht="12.75" customHeight="1" x14ac:dyDescent="0.25">
      <c r="A861" s="14"/>
      <c r="B861" s="15"/>
      <c r="C861" s="15"/>
      <c r="E861" s="146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</row>
    <row r="862" spans="1:17" ht="12.75" customHeight="1" x14ac:dyDescent="0.25">
      <c r="A862" s="14"/>
      <c r="B862" s="15"/>
      <c r="C862" s="15"/>
      <c r="E862" s="146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</row>
    <row r="863" spans="1:17" ht="12.75" customHeight="1" x14ac:dyDescent="0.25">
      <c r="A863" s="14"/>
      <c r="B863" s="15"/>
      <c r="C863" s="15"/>
      <c r="E863" s="146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</row>
    <row r="864" spans="1:17" ht="12.75" customHeight="1" x14ac:dyDescent="0.25">
      <c r="A864" s="14"/>
      <c r="B864" s="15"/>
      <c r="C864" s="15"/>
      <c r="E864" s="146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</row>
    <row r="865" spans="1:17" ht="12.75" customHeight="1" x14ac:dyDescent="0.25">
      <c r="A865" s="14"/>
      <c r="B865" s="15"/>
      <c r="C865" s="15"/>
      <c r="E865" s="146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</row>
    <row r="866" spans="1:17" ht="12.75" customHeight="1" x14ac:dyDescent="0.25">
      <c r="A866" s="14"/>
      <c r="B866" s="15"/>
      <c r="C866" s="15"/>
      <c r="E866" s="146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</row>
    <row r="867" spans="1:17" ht="12.75" customHeight="1" x14ac:dyDescent="0.25">
      <c r="A867" s="14"/>
      <c r="B867" s="15"/>
      <c r="C867" s="15"/>
      <c r="E867" s="146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</row>
    <row r="868" spans="1:17" ht="12.75" customHeight="1" x14ac:dyDescent="0.25">
      <c r="A868" s="14"/>
      <c r="B868" s="15"/>
      <c r="C868" s="15"/>
      <c r="E868" s="146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</row>
    <row r="869" spans="1:17" ht="12.75" customHeight="1" x14ac:dyDescent="0.25">
      <c r="A869" s="14"/>
      <c r="B869" s="15"/>
      <c r="C869" s="15"/>
      <c r="E869" s="146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</row>
    <row r="870" spans="1:17" ht="12.75" customHeight="1" x14ac:dyDescent="0.25">
      <c r="A870" s="14"/>
      <c r="B870" s="15"/>
      <c r="C870" s="15"/>
      <c r="E870" s="146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</row>
    <row r="871" spans="1:17" ht="12.75" customHeight="1" x14ac:dyDescent="0.25">
      <c r="A871" s="14"/>
      <c r="B871" s="15"/>
      <c r="C871" s="15"/>
      <c r="E871" s="146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</row>
    <row r="872" spans="1:17" ht="12.75" customHeight="1" x14ac:dyDescent="0.25">
      <c r="A872" s="14"/>
      <c r="B872" s="15"/>
      <c r="C872" s="15"/>
      <c r="E872" s="146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</row>
    <row r="873" spans="1:17" ht="12.75" customHeight="1" x14ac:dyDescent="0.25">
      <c r="A873" s="14"/>
      <c r="B873" s="15"/>
      <c r="C873" s="15"/>
      <c r="E873" s="146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</row>
    <row r="874" spans="1:17" ht="12.75" customHeight="1" x14ac:dyDescent="0.25">
      <c r="A874" s="14"/>
      <c r="B874" s="15"/>
      <c r="C874" s="15"/>
      <c r="E874" s="146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</row>
    <row r="875" spans="1:17" ht="12.75" customHeight="1" x14ac:dyDescent="0.25">
      <c r="A875" s="14"/>
      <c r="B875" s="15"/>
      <c r="C875" s="15"/>
      <c r="E875" s="146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</row>
    <row r="876" spans="1:17" ht="12.75" customHeight="1" x14ac:dyDescent="0.25">
      <c r="A876" s="14"/>
      <c r="B876" s="15"/>
      <c r="C876" s="15"/>
      <c r="E876" s="146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</row>
    <row r="877" spans="1:17" ht="12.75" customHeight="1" x14ac:dyDescent="0.25">
      <c r="A877" s="14"/>
      <c r="B877" s="15"/>
      <c r="C877" s="15"/>
      <c r="E877" s="146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</row>
    <row r="878" spans="1:17" ht="12.75" customHeight="1" x14ac:dyDescent="0.25">
      <c r="A878" s="14"/>
      <c r="B878" s="15"/>
      <c r="C878" s="15"/>
      <c r="E878" s="146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</row>
    <row r="879" spans="1:17" ht="12.75" customHeight="1" x14ac:dyDescent="0.25">
      <c r="A879" s="14"/>
      <c r="B879" s="15"/>
      <c r="C879" s="15"/>
      <c r="E879" s="146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</row>
    <row r="880" spans="1:17" ht="12.75" customHeight="1" x14ac:dyDescent="0.25">
      <c r="A880" s="14"/>
      <c r="B880" s="15"/>
      <c r="C880" s="15"/>
      <c r="E880" s="146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</row>
    <row r="881" spans="1:17" ht="12.75" customHeight="1" x14ac:dyDescent="0.25">
      <c r="A881" s="14"/>
      <c r="B881" s="15"/>
      <c r="C881" s="15"/>
      <c r="E881" s="146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</row>
    <row r="882" spans="1:17" ht="12.75" customHeight="1" x14ac:dyDescent="0.25">
      <c r="A882" s="14"/>
      <c r="B882" s="15"/>
      <c r="C882" s="15"/>
      <c r="E882" s="146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</row>
    <row r="883" spans="1:17" ht="12.75" customHeight="1" x14ac:dyDescent="0.25">
      <c r="A883" s="14"/>
      <c r="B883" s="15"/>
      <c r="C883" s="15"/>
      <c r="E883" s="146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</row>
    <row r="884" spans="1:17" ht="12.75" customHeight="1" x14ac:dyDescent="0.25">
      <c r="A884" s="14"/>
      <c r="B884" s="15"/>
      <c r="C884" s="15"/>
      <c r="E884" s="146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</row>
    <row r="885" spans="1:17" ht="12.75" customHeight="1" x14ac:dyDescent="0.25">
      <c r="A885" s="14"/>
      <c r="B885" s="15"/>
      <c r="C885" s="15"/>
      <c r="E885" s="146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</row>
    <row r="886" spans="1:17" ht="12.75" customHeight="1" x14ac:dyDescent="0.25">
      <c r="A886" s="14"/>
      <c r="B886" s="15"/>
      <c r="C886" s="15"/>
      <c r="E886" s="146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</row>
    <row r="887" spans="1:17" ht="12.75" customHeight="1" x14ac:dyDescent="0.25">
      <c r="A887" s="14"/>
      <c r="B887" s="15"/>
      <c r="C887" s="15"/>
      <c r="E887" s="146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</row>
    <row r="888" spans="1:17" ht="12.75" customHeight="1" x14ac:dyDescent="0.25">
      <c r="A888" s="14"/>
      <c r="B888" s="15"/>
      <c r="C888" s="15"/>
      <c r="E888" s="146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</row>
    <row r="889" spans="1:17" ht="12.75" customHeight="1" x14ac:dyDescent="0.25">
      <c r="A889" s="14"/>
      <c r="B889" s="15"/>
      <c r="C889" s="15"/>
      <c r="E889" s="146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</row>
    <row r="890" spans="1:17" ht="12.75" customHeight="1" x14ac:dyDescent="0.25">
      <c r="A890" s="14"/>
      <c r="B890" s="15"/>
      <c r="C890" s="15"/>
      <c r="E890" s="146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</row>
    <row r="891" spans="1:17" ht="12.75" customHeight="1" x14ac:dyDescent="0.25">
      <c r="A891" s="14"/>
      <c r="B891" s="15"/>
      <c r="C891" s="15"/>
      <c r="E891" s="146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</row>
    <row r="892" spans="1:17" ht="12.75" customHeight="1" x14ac:dyDescent="0.25">
      <c r="A892" s="14"/>
      <c r="B892" s="15"/>
      <c r="C892" s="15"/>
      <c r="E892" s="146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</row>
    <row r="893" spans="1:17" ht="12.75" customHeight="1" x14ac:dyDescent="0.25">
      <c r="A893" s="14"/>
      <c r="B893" s="15"/>
      <c r="C893" s="15"/>
      <c r="E893" s="146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</row>
    <row r="894" spans="1:17" ht="12.75" customHeight="1" x14ac:dyDescent="0.25">
      <c r="A894" s="14"/>
      <c r="B894" s="15"/>
      <c r="C894" s="15"/>
      <c r="E894" s="146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</row>
    <row r="895" spans="1:17" ht="12.75" customHeight="1" x14ac:dyDescent="0.25">
      <c r="A895" s="14"/>
      <c r="B895" s="15"/>
      <c r="C895" s="15"/>
      <c r="E895" s="146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</row>
    <row r="896" spans="1:17" ht="12.75" customHeight="1" x14ac:dyDescent="0.25">
      <c r="A896" s="14"/>
      <c r="B896" s="15"/>
      <c r="C896" s="15"/>
      <c r="E896" s="146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</row>
    <row r="897" spans="1:17" ht="12.75" customHeight="1" x14ac:dyDescent="0.25">
      <c r="A897" s="14"/>
      <c r="B897" s="15"/>
      <c r="C897" s="15"/>
      <c r="E897" s="146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</row>
    <row r="898" spans="1:17" ht="12.75" customHeight="1" x14ac:dyDescent="0.25">
      <c r="A898" s="14"/>
      <c r="B898" s="15"/>
      <c r="C898" s="15"/>
      <c r="E898" s="146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</row>
    <row r="899" spans="1:17" ht="12.75" customHeight="1" x14ac:dyDescent="0.25">
      <c r="A899" s="14"/>
      <c r="B899" s="15"/>
      <c r="C899" s="15"/>
      <c r="E899" s="146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</row>
    <row r="900" spans="1:17" ht="12.75" customHeight="1" x14ac:dyDescent="0.25">
      <c r="A900" s="14"/>
      <c r="B900" s="15"/>
      <c r="C900" s="15"/>
      <c r="E900" s="146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</row>
    <row r="901" spans="1:17" ht="12.75" customHeight="1" x14ac:dyDescent="0.25">
      <c r="A901" s="14"/>
      <c r="B901" s="15"/>
      <c r="C901" s="15"/>
      <c r="E901" s="146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</row>
    <row r="902" spans="1:17" ht="12.75" customHeight="1" x14ac:dyDescent="0.25">
      <c r="A902" s="14"/>
      <c r="B902" s="15"/>
      <c r="C902" s="15"/>
      <c r="E902" s="146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</row>
    <row r="903" spans="1:17" ht="12.75" customHeight="1" x14ac:dyDescent="0.25">
      <c r="A903" s="14"/>
      <c r="B903" s="15"/>
      <c r="C903" s="15"/>
      <c r="E903" s="146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</row>
    <row r="904" spans="1:17" ht="12.75" customHeight="1" x14ac:dyDescent="0.25">
      <c r="A904" s="14"/>
      <c r="B904" s="15"/>
      <c r="C904" s="15"/>
      <c r="E904" s="146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</row>
    <row r="905" spans="1:17" ht="12.75" customHeight="1" x14ac:dyDescent="0.25">
      <c r="A905" s="14"/>
      <c r="B905" s="15"/>
      <c r="C905" s="15"/>
      <c r="E905" s="146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</row>
    <row r="906" spans="1:17" ht="12.75" customHeight="1" x14ac:dyDescent="0.25">
      <c r="A906" s="14"/>
      <c r="B906" s="15"/>
      <c r="C906" s="15"/>
      <c r="E906" s="146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</row>
    <row r="907" spans="1:17" ht="12.75" customHeight="1" x14ac:dyDescent="0.25">
      <c r="A907" s="14"/>
      <c r="B907" s="15"/>
      <c r="C907" s="15"/>
      <c r="E907" s="146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</row>
    <row r="908" spans="1:17" ht="12.75" customHeight="1" x14ac:dyDescent="0.25">
      <c r="A908" s="14"/>
      <c r="B908" s="15"/>
      <c r="C908" s="15"/>
      <c r="E908" s="146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</row>
    <row r="909" spans="1:17" ht="12.75" customHeight="1" x14ac:dyDescent="0.25">
      <c r="A909" s="14"/>
      <c r="B909" s="15"/>
      <c r="C909" s="15"/>
      <c r="E909" s="146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</row>
    <row r="910" spans="1:17" ht="12.75" customHeight="1" x14ac:dyDescent="0.25">
      <c r="A910" s="14"/>
      <c r="B910" s="15"/>
      <c r="C910" s="15"/>
      <c r="E910" s="146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</row>
    <row r="911" spans="1:17" ht="12.75" customHeight="1" x14ac:dyDescent="0.25">
      <c r="A911" s="14"/>
      <c r="B911" s="15"/>
      <c r="C911" s="15"/>
      <c r="E911" s="146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</row>
    <row r="912" spans="1:17" ht="12.75" customHeight="1" x14ac:dyDescent="0.25">
      <c r="A912" s="14"/>
      <c r="B912" s="15"/>
      <c r="C912" s="15"/>
      <c r="E912" s="146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</row>
    <row r="913" spans="1:17" ht="12.75" customHeight="1" x14ac:dyDescent="0.25">
      <c r="A913" s="14"/>
      <c r="B913" s="15"/>
      <c r="C913" s="15"/>
      <c r="E913" s="146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</row>
    <row r="914" spans="1:17" ht="12.75" customHeight="1" x14ac:dyDescent="0.25">
      <c r="A914" s="14"/>
      <c r="B914" s="15"/>
      <c r="C914" s="15"/>
      <c r="E914" s="146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</row>
    <row r="915" spans="1:17" ht="12.75" customHeight="1" x14ac:dyDescent="0.25">
      <c r="A915" s="14"/>
      <c r="B915" s="15"/>
      <c r="C915" s="15"/>
      <c r="E915" s="146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</row>
    <row r="916" spans="1:17" ht="12.75" customHeight="1" x14ac:dyDescent="0.25">
      <c r="A916" s="14"/>
      <c r="B916" s="15"/>
      <c r="C916" s="15"/>
      <c r="E916" s="146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</row>
    <row r="917" spans="1:17" ht="12.75" customHeight="1" x14ac:dyDescent="0.25">
      <c r="A917" s="14"/>
      <c r="B917" s="15"/>
      <c r="C917" s="15"/>
      <c r="E917" s="146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</row>
    <row r="918" spans="1:17" ht="12.75" customHeight="1" x14ac:dyDescent="0.25">
      <c r="A918" s="14"/>
      <c r="B918" s="15"/>
      <c r="C918" s="15"/>
      <c r="E918" s="146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</row>
    <row r="919" spans="1:17" ht="12.75" customHeight="1" x14ac:dyDescent="0.25">
      <c r="A919" s="14"/>
      <c r="B919" s="15"/>
      <c r="C919" s="15"/>
      <c r="E919" s="146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</row>
    <row r="920" spans="1:17" ht="12.75" customHeight="1" x14ac:dyDescent="0.25">
      <c r="A920" s="14"/>
      <c r="B920" s="15"/>
      <c r="C920" s="15"/>
      <c r="E920" s="146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</row>
    <row r="921" spans="1:17" ht="12.75" customHeight="1" x14ac:dyDescent="0.25">
      <c r="A921" s="14"/>
      <c r="B921" s="15"/>
      <c r="C921" s="15"/>
      <c r="E921" s="146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</row>
    <row r="922" spans="1:17" ht="12.75" customHeight="1" x14ac:dyDescent="0.25">
      <c r="A922" s="14"/>
      <c r="B922" s="15"/>
      <c r="C922" s="15"/>
      <c r="E922" s="146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</row>
    <row r="923" spans="1:17" ht="12.75" customHeight="1" x14ac:dyDescent="0.25">
      <c r="A923" s="14"/>
      <c r="B923" s="15"/>
      <c r="C923" s="15"/>
      <c r="E923" s="146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</row>
    <row r="924" spans="1:17" ht="12.75" customHeight="1" x14ac:dyDescent="0.25">
      <c r="A924" s="14"/>
      <c r="B924" s="15"/>
      <c r="C924" s="15"/>
      <c r="E924" s="146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</row>
    <row r="925" spans="1:17" ht="12.75" customHeight="1" x14ac:dyDescent="0.25">
      <c r="A925" s="14"/>
      <c r="B925" s="15"/>
      <c r="C925" s="15"/>
      <c r="E925" s="146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</row>
    <row r="926" spans="1:17" ht="12.75" customHeight="1" x14ac:dyDescent="0.25">
      <c r="A926" s="14"/>
      <c r="B926" s="15"/>
      <c r="C926" s="15"/>
      <c r="E926" s="146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</row>
    <row r="927" spans="1:17" ht="12.75" customHeight="1" x14ac:dyDescent="0.25">
      <c r="A927" s="14"/>
      <c r="B927" s="15"/>
      <c r="C927" s="15"/>
      <c r="E927" s="146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</row>
    <row r="928" spans="1:17" ht="12.75" customHeight="1" x14ac:dyDescent="0.25">
      <c r="A928" s="14"/>
      <c r="B928" s="15"/>
      <c r="C928" s="15"/>
      <c r="E928" s="146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</row>
    <row r="929" spans="1:17" ht="12.75" customHeight="1" x14ac:dyDescent="0.25">
      <c r="A929" s="14"/>
      <c r="B929" s="15"/>
      <c r="C929" s="15"/>
      <c r="E929" s="146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</row>
    <row r="930" spans="1:17" ht="12.75" customHeight="1" x14ac:dyDescent="0.25">
      <c r="A930" s="14"/>
      <c r="B930" s="15"/>
      <c r="C930" s="15"/>
      <c r="E930" s="146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</row>
    <row r="931" spans="1:17" ht="12.75" customHeight="1" x14ac:dyDescent="0.25">
      <c r="A931" s="14"/>
      <c r="B931" s="15"/>
      <c r="C931" s="15"/>
      <c r="E931" s="146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</row>
    <row r="932" spans="1:17" ht="12.75" customHeight="1" x14ac:dyDescent="0.25">
      <c r="A932" s="14"/>
      <c r="B932" s="15"/>
      <c r="C932" s="15"/>
      <c r="E932" s="146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</row>
    <row r="933" spans="1:17" ht="12.75" customHeight="1" x14ac:dyDescent="0.25">
      <c r="A933" s="14"/>
      <c r="B933" s="15"/>
      <c r="C933" s="15"/>
      <c r="E933" s="146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</row>
    <row r="934" spans="1:17" ht="12.75" customHeight="1" x14ac:dyDescent="0.25">
      <c r="A934" s="14"/>
      <c r="B934" s="15"/>
      <c r="C934" s="15"/>
      <c r="E934" s="146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</row>
    <row r="935" spans="1:17" ht="12.75" customHeight="1" x14ac:dyDescent="0.25">
      <c r="A935" s="14"/>
      <c r="B935" s="15"/>
      <c r="C935" s="15"/>
      <c r="E935" s="146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</row>
    <row r="936" spans="1:17" ht="12.75" customHeight="1" x14ac:dyDescent="0.25">
      <c r="A936" s="14"/>
      <c r="B936" s="15"/>
      <c r="C936" s="15"/>
      <c r="E936" s="146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</row>
    <row r="937" spans="1:17" ht="12.75" customHeight="1" x14ac:dyDescent="0.25">
      <c r="A937" s="14"/>
      <c r="B937" s="15"/>
      <c r="C937" s="15"/>
      <c r="E937" s="146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</row>
    <row r="938" spans="1:17" ht="12.75" customHeight="1" x14ac:dyDescent="0.25">
      <c r="A938" s="14"/>
      <c r="B938" s="15"/>
      <c r="C938" s="15"/>
      <c r="E938" s="146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</row>
    <row r="939" spans="1:17" ht="12.75" customHeight="1" x14ac:dyDescent="0.25">
      <c r="A939" s="14"/>
      <c r="B939" s="15"/>
      <c r="C939" s="15"/>
      <c r="E939" s="146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</row>
    <row r="940" spans="1:17" ht="12.75" customHeight="1" x14ac:dyDescent="0.25">
      <c r="A940" s="14"/>
      <c r="B940" s="15"/>
      <c r="C940" s="15"/>
      <c r="E940" s="146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</row>
    <row r="941" spans="1:17" ht="12.75" customHeight="1" x14ac:dyDescent="0.25">
      <c r="A941" s="14"/>
      <c r="B941" s="15"/>
      <c r="C941" s="15"/>
      <c r="E941" s="146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</row>
    <row r="942" spans="1:17" ht="12.75" customHeight="1" x14ac:dyDescent="0.25">
      <c r="A942" s="14"/>
      <c r="B942" s="15"/>
      <c r="C942" s="15"/>
      <c r="E942" s="146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</row>
    <row r="943" spans="1:17" ht="12.75" customHeight="1" x14ac:dyDescent="0.25">
      <c r="A943" s="14"/>
      <c r="B943" s="15"/>
      <c r="C943" s="15"/>
      <c r="E943" s="146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</row>
    <row r="944" spans="1:17" ht="12.75" customHeight="1" x14ac:dyDescent="0.25">
      <c r="A944" s="14"/>
      <c r="B944" s="15"/>
      <c r="C944" s="15"/>
      <c r="E944" s="146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</row>
    <row r="945" spans="1:17" ht="12.75" customHeight="1" x14ac:dyDescent="0.25">
      <c r="A945" s="14"/>
      <c r="B945" s="15"/>
      <c r="C945" s="15"/>
      <c r="E945" s="146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</row>
    <row r="946" spans="1:17" ht="12.75" customHeight="1" x14ac:dyDescent="0.25">
      <c r="A946" s="14"/>
      <c r="B946" s="15"/>
      <c r="C946" s="15"/>
      <c r="E946" s="146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</row>
    <row r="947" spans="1:17" ht="12.75" customHeight="1" x14ac:dyDescent="0.25">
      <c r="A947" s="14"/>
      <c r="B947" s="15"/>
      <c r="C947" s="15"/>
      <c r="E947" s="146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</row>
    <row r="948" spans="1:17" ht="12.75" customHeight="1" x14ac:dyDescent="0.25">
      <c r="A948" s="14"/>
      <c r="B948" s="15"/>
      <c r="C948" s="15"/>
      <c r="E948" s="146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</row>
    <row r="949" spans="1:17" ht="12.75" customHeight="1" x14ac:dyDescent="0.25">
      <c r="A949" s="14"/>
      <c r="B949" s="15"/>
      <c r="C949" s="15"/>
      <c r="E949" s="146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</row>
    <row r="950" spans="1:17" ht="12.75" customHeight="1" x14ac:dyDescent="0.25">
      <c r="A950" s="14"/>
      <c r="B950" s="15"/>
      <c r="C950" s="15"/>
      <c r="E950" s="146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</row>
  </sheetData>
  <autoFilter ref="A7:Q64" xr:uid="{00000000-0009-0000-0000-000001000000}"/>
  <mergeCells count="15">
    <mergeCell ref="A67:E67"/>
    <mergeCell ref="F67:G67"/>
    <mergeCell ref="E1:F1"/>
    <mergeCell ref="G1:K1"/>
    <mergeCell ref="E2:F2"/>
    <mergeCell ref="G2:K2"/>
    <mergeCell ref="E3:F3"/>
    <mergeCell ref="G3:K3"/>
    <mergeCell ref="G4:K4"/>
    <mergeCell ref="E4:F4"/>
    <mergeCell ref="A62:E62"/>
    <mergeCell ref="A63:E63"/>
    <mergeCell ref="A64:E64"/>
    <mergeCell ref="A66:E66"/>
    <mergeCell ref="F66:G66"/>
  </mergeCells>
  <pageMargins left="0.25" right="0.25" top="0.75" bottom="0.75" header="0.3" footer="0.3"/>
  <pageSetup scale="61" fitToWidth="0" orientation="landscape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9CC00"/>
    <pageSetUpPr fitToPage="1"/>
  </sheetPr>
  <dimension ref="A1:Q950"/>
  <sheetViews>
    <sheetView topLeftCell="A22" zoomScale="85" zoomScaleNormal="85" workbookViewId="0">
      <selection activeCell="B8" sqref="B8:B65"/>
    </sheetView>
  </sheetViews>
  <sheetFormatPr baseColWidth="10" defaultColWidth="14.42578125" defaultRowHeight="15" customHeight="1" x14ac:dyDescent="0.25"/>
  <cols>
    <col min="1" max="1" width="5.28515625" style="16" customWidth="1"/>
    <col min="2" max="2" width="65.140625" style="16" bestFit="1" customWidth="1"/>
    <col min="3" max="3" width="5.42578125" style="16" customWidth="1"/>
    <col min="4" max="4" width="14.28515625" style="148" customWidth="1"/>
    <col min="5" max="5" width="13.28515625" style="148" bestFit="1" customWidth="1"/>
    <col min="6" max="6" width="5.7109375" style="16" customWidth="1"/>
    <col min="7" max="7" width="6.85546875" style="16" customWidth="1"/>
    <col min="8" max="17" width="7.7109375" style="16" customWidth="1"/>
    <col min="18" max="16384" width="14.42578125" style="16"/>
  </cols>
  <sheetData>
    <row r="1" spans="1:17" ht="12.75" customHeight="1" x14ac:dyDescent="0.25">
      <c r="A1" s="28"/>
      <c r="B1" s="23"/>
      <c r="C1" s="23"/>
      <c r="D1" s="137"/>
      <c r="E1" s="187" t="s">
        <v>26</v>
      </c>
      <c r="F1" s="188"/>
      <c r="G1" s="189" t="s">
        <v>14</v>
      </c>
      <c r="H1" s="190"/>
      <c r="I1" s="190"/>
      <c r="J1" s="190"/>
      <c r="K1" s="188"/>
      <c r="L1" s="23"/>
      <c r="M1" s="23"/>
      <c r="N1" s="23"/>
      <c r="O1" s="23"/>
      <c r="P1" s="23"/>
      <c r="Q1" s="23"/>
    </row>
    <row r="2" spans="1:17" ht="12.75" customHeight="1" x14ac:dyDescent="0.25">
      <c r="A2" s="28"/>
      <c r="B2" s="23"/>
      <c r="C2" s="23"/>
      <c r="D2" s="137"/>
      <c r="E2" s="187" t="s">
        <v>27</v>
      </c>
      <c r="F2" s="188"/>
      <c r="G2" s="189" t="s">
        <v>19</v>
      </c>
      <c r="H2" s="190"/>
      <c r="I2" s="190"/>
      <c r="J2" s="190"/>
      <c r="K2" s="188"/>
      <c r="L2" s="23"/>
      <c r="M2" s="23"/>
      <c r="N2" s="23"/>
      <c r="O2" s="23"/>
      <c r="P2" s="23"/>
      <c r="Q2" s="23"/>
    </row>
    <row r="3" spans="1:17" ht="12.75" customHeight="1" x14ac:dyDescent="0.25">
      <c r="A3" s="28"/>
      <c r="B3" s="23"/>
      <c r="C3" s="23"/>
      <c r="D3" s="137"/>
      <c r="E3" s="187" t="s">
        <v>28</v>
      </c>
      <c r="F3" s="188"/>
      <c r="G3" s="189">
        <v>2016</v>
      </c>
      <c r="H3" s="190"/>
      <c r="I3" s="190"/>
      <c r="J3" s="190"/>
      <c r="K3" s="188"/>
      <c r="L3" s="23"/>
      <c r="M3" s="23"/>
      <c r="N3" s="23"/>
      <c r="O3" s="23"/>
      <c r="P3" s="23"/>
      <c r="Q3" s="23"/>
    </row>
    <row r="4" spans="1:17" ht="12.75" customHeight="1" x14ac:dyDescent="0.25">
      <c r="A4" s="28"/>
      <c r="B4" s="23"/>
      <c r="C4" s="23"/>
      <c r="D4" s="137"/>
      <c r="E4" s="187" t="s">
        <v>26</v>
      </c>
      <c r="F4" s="188"/>
      <c r="G4" s="189" t="s">
        <v>14</v>
      </c>
      <c r="H4" s="190"/>
      <c r="I4" s="190"/>
      <c r="J4" s="190"/>
      <c r="K4" s="188"/>
      <c r="L4" s="23"/>
      <c r="M4" s="23"/>
      <c r="N4" s="23"/>
      <c r="O4" s="23"/>
      <c r="P4" s="23"/>
      <c r="Q4" s="23"/>
    </row>
    <row r="5" spans="1:17" ht="12.75" customHeight="1" x14ac:dyDescent="0.25">
      <c r="A5" s="28"/>
      <c r="B5" s="23"/>
      <c r="C5" s="23"/>
      <c r="D5" s="137"/>
      <c r="E5" s="187" t="s">
        <v>29</v>
      </c>
      <c r="F5" s="188"/>
      <c r="G5" s="189">
        <v>1</v>
      </c>
      <c r="H5" s="190"/>
      <c r="I5" s="190"/>
      <c r="J5" s="190"/>
      <c r="K5" s="188"/>
      <c r="L5" s="23"/>
      <c r="M5" s="23"/>
      <c r="N5" s="23"/>
      <c r="O5" s="23"/>
      <c r="P5" s="23"/>
      <c r="Q5" s="23"/>
    </row>
    <row r="6" spans="1:17" ht="12.75" customHeight="1" x14ac:dyDescent="0.25">
      <c r="A6" s="28"/>
      <c r="B6" s="23"/>
      <c r="C6" s="23"/>
      <c r="D6" s="137"/>
      <c r="E6" s="147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ht="12.75" customHeight="1" x14ac:dyDescent="0.25">
      <c r="A7" s="29" t="s">
        <v>0</v>
      </c>
      <c r="B7" s="30" t="s">
        <v>30</v>
      </c>
      <c r="C7" s="30" t="s">
        <v>31</v>
      </c>
      <c r="D7" s="140" t="s">
        <v>32</v>
      </c>
      <c r="E7" s="141" t="s">
        <v>1</v>
      </c>
      <c r="F7" s="31" t="s">
        <v>2</v>
      </c>
      <c r="G7" s="31" t="s">
        <v>3</v>
      </c>
      <c r="H7" s="31" t="s">
        <v>4</v>
      </c>
      <c r="I7" s="31" t="s">
        <v>5</v>
      </c>
      <c r="J7" s="31" t="s">
        <v>6</v>
      </c>
      <c r="K7" s="31" t="s">
        <v>7</v>
      </c>
      <c r="L7" s="31" t="s">
        <v>8</v>
      </c>
      <c r="M7" s="31" t="s">
        <v>9</v>
      </c>
      <c r="N7" s="31" t="s">
        <v>10</v>
      </c>
      <c r="O7" s="31" t="s">
        <v>11</v>
      </c>
      <c r="P7" s="31" t="s">
        <v>12</v>
      </c>
      <c r="Q7" s="31" t="s">
        <v>13</v>
      </c>
    </row>
    <row r="8" spans="1:17" ht="12.75" customHeight="1" x14ac:dyDescent="0.25">
      <c r="A8" s="38">
        <v>5</v>
      </c>
      <c r="B8" s="220" t="s">
        <v>197</v>
      </c>
      <c r="C8" s="40" t="s">
        <v>16</v>
      </c>
      <c r="D8" s="142">
        <v>3.9</v>
      </c>
      <c r="E8" s="143">
        <f t="shared" ref="E8:E39" si="0">D8*A8</f>
        <v>19.5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</row>
    <row r="9" spans="1:17" ht="12.75" customHeight="1" x14ac:dyDescent="0.25">
      <c r="A9" s="38">
        <v>1</v>
      </c>
      <c r="B9" s="221" t="s">
        <v>79</v>
      </c>
      <c r="C9" s="37" t="s">
        <v>16</v>
      </c>
      <c r="D9" s="142">
        <v>8</v>
      </c>
      <c r="E9" s="143">
        <f t="shared" si="0"/>
        <v>8</v>
      </c>
      <c r="F9" s="37">
        <v>1</v>
      </c>
      <c r="G9" s="37"/>
      <c r="H9" s="37"/>
      <c r="I9" s="37"/>
      <c r="J9" s="37"/>
      <c r="K9" s="37"/>
      <c r="L9" s="37">
        <v>1</v>
      </c>
      <c r="M9" s="37"/>
      <c r="N9" s="37"/>
      <c r="O9" s="37"/>
      <c r="P9" s="37"/>
      <c r="Q9" s="37"/>
    </row>
    <row r="10" spans="1:17" ht="12.75" customHeight="1" x14ac:dyDescent="0.25">
      <c r="A10" s="38">
        <v>4</v>
      </c>
      <c r="B10" s="220" t="s">
        <v>80</v>
      </c>
      <c r="C10" s="40" t="s">
        <v>16</v>
      </c>
      <c r="D10" s="142">
        <v>3.9</v>
      </c>
      <c r="E10" s="143">
        <f t="shared" si="0"/>
        <v>15.6</v>
      </c>
      <c r="F10" s="37">
        <v>1</v>
      </c>
      <c r="G10" s="37"/>
      <c r="H10" s="37"/>
      <c r="I10" s="37"/>
      <c r="J10" s="37">
        <v>1</v>
      </c>
      <c r="K10" s="37"/>
      <c r="L10" s="37"/>
      <c r="M10" s="37"/>
      <c r="N10" s="37">
        <v>1</v>
      </c>
      <c r="O10" s="37"/>
      <c r="P10" s="37"/>
      <c r="Q10" s="37"/>
    </row>
    <row r="11" spans="1:17" ht="12.75" customHeight="1" x14ac:dyDescent="0.25">
      <c r="A11" s="38">
        <v>2</v>
      </c>
      <c r="B11" s="220" t="s">
        <v>81</v>
      </c>
      <c r="C11" s="40" t="s">
        <v>16</v>
      </c>
      <c r="D11" s="142">
        <v>3.9</v>
      </c>
      <c r="E11" s="143">
        <f t="shared" si="0"/>
        <v>7.8</v>
      </c>
      <c r="F11" s="37">
        <v>1</v>
      </c>
      <c r="G11" s="37"/>
      <c r="H11" s="37"/>
      <c r="I11" s="37"/>
      <c r="J11" s="37">
        <v>1</v>
      </c>
      <c r="K11" s="37"/>
      <c r="L11" s="37"/>
      <c r="M11" s="37"/>
      <c r="N11" s="37">
        <v>1</v>
      </c>
      <c r="O11" s="37"/>
      <c r="P11" s="37"/>
      <c r="Q11" s="37"/>
    </row>
    <row r="12" spans="1:17" ht="12.75" customHeight="1" x14ac:dyDescent="0.25">
      <c r="A12" s="38">
        <v>2</v>
      </c>
      <c r="B12" s="220" t="s">
        <v>82</v>
      </c>
      <c r="C12" s="40" t="s">
        <v>16</v>
      </c>
      <c r="D12" s="142">
        <v>3.9</v>
      </c>
      <c r="E12" s="143">
        <f t="shared" si="0"/>
        <v>7.8</v>
      </c>
      <c r="F12" s="37">
        <v>1</v>
      </c>
      <c r="G12" s="37"/>
      <c r="H12" s="37"/>
      <c r="I12" s="37"/>
      <c r="J12" s="37">
        <v>1</v>
      </c>
      <c r="K12" s="37"/>
      <c r="L12" s="37"/>
      <c r="M12" s="37"/>
      <c r="N12" s="37">
        <v>1</v>
      </c>
      <c r="O12" s="37"/>
      <c r="P12" s="37"/>
      <c r="Q12" s="37"/>
    </row>
    <row r="13" spans="1:17" ht="12.75" customHeight="1" x14ac:dyDescent="0.25">
      <c r="A13" s="38">
        <v>2</v>
      </c>
      <c r="B13" s="220" t="s">
        <v>83</v>
      </c>
      <c r="C13" s="40" t="s">
        <v>16</v>
      </c>
      <c r="D13" s="142">
        <v>3.9</v>
      </c>
      <c r="E13" s="143">
        <f t="shared" si="0"/>
        <v>7.8</v>
      </c>
      <c r="F13" s="37">
        <v>1</v>
      </c>
      <c r="G13" s="39"/>
      <c r="H13" s="37"/>
      <c r="I13" s="39"/>
      <c r="J13" s="37">
        <v>1</v>
      </c>
      <c r="K13" s="37"/>
      <c r="L13" s="37"/>
      <c r="M13" s="37"/>
      <c r="N13" s="37">
        <v>1</v>
      </c>
      <c r="O13" s="39"/>
      <c r="P13" s="37"/>
      <c r="Q13" s="39"/>
    </row>
    <row r="14" spans="1:17" ht="12.75" customHeight="1" x14ac:dyDescent="0.25">
      <c r="A14" s="38">
        <v>1</v>
      </c>
      <c r="B14" s="220" t="s">
        <v>41</v>
      </c>
      <c r="C14" s="40" t="s">
        <v>16</v>
      </c>
      <c r="D14" s="142">
        <v>5.0999999999999996</v>
      </c>
      <c r="E14" s="143">
        <f t="shared" si="0"/>
        <v>5.0999999999999996</v>
      </c>
      <c r="F14" s="37">
        <v>1</v>
      </c>
      <c r="G14" s="39"/>
      <c r="H14" s="39"/>
      <c r="I14" s="37"/>
      <c r="J14" s="37">
        <v>1</v>
      </c>
      <c r="K14" s="37"/>
      <c r="L14" s="37"/>
      <c r="M14" s="37"/>
      <c r="N14" s="37">
        <v>1</v>
      </c>
      <c r="O14" s="39"/>
      <c r="P14" s="39"/>
      <c r="Q14" s="37"/>
    </row>
    <row r="15" spans="1:17" ht="12.75" customHeight="1" x14ac:dyDescent="0.25">
      <c r="A15" s="38">
        <v>2</v>
      </c>
      <c r="B15" s="220" t="s">
        <v>34</v>
      </c>
      <c r="C15" s="40" t="s">
        <v>16</v>
      </c>
      <c r="D15" s="142">
        <v>5</v>
      </c>
      <c r="E15" s="143">
        <f t="shared" si="0"/>
        <v>10</v>
      </c>
      <c r="F15" s="37">
        <v>1</v>
      </c>
      <c r="G15" s="37"/>
      <c r="H15" s="37"/>
      <c r="I15" s="37"/>
      <c r="J15" s="37"/>
      <c r="K15" s="37">
        <v>1</v>
      </c>
      <c r="L15" s="37"/>
      <c r="M15" s="37"/>
      <c r="N15" s="37"/>
      <c r="O15" s="37"/>
      <c r="P15" s="37">
        <v>1</v>
      </c>
      <c r="Q15" s="37"/>
    </row>
    <row r="16" spans="1:17" ht="12.75" customHeight="1" x14ac:dyDescent="0.25">
      <c r="A16" s="38">
        <v>1</v>
      </c>
      <c r="B16" s="220" t="s">
        <v>84</v>
      </c>
      <c r="C16" s="40" t="s">
        <v>16</v>
      </c>
      <c r="D16" s="142">
        <v>3.5</v>
      </c>
      <c r="E16" s="143">
        <f t="shared" si="0"/>
        <v>3.5</v>
      </c>
      <c r="F16" s="37">
        <v>1</v>
      </c>
      <c r="G16" s="37"/>
      <c r="H16" s="37"/>
      <c r="I16" s="37"/>
      <c r="J16" s="37"/>
      <c r="K16" s="37"/>
      <c r="L16" s="37">
        <v>1</v>
      </c>
      <c r="M16" s="37"/>
      <c r="N16" s="37"/>
      <c r="O16" s="37"/>
      <c r="P16" s="37"/>
      <c r="Q16" s="37"/>
    </row>
    <row r="17" spans="1:17" ht="12.75" customHeight="1" x14ac:dyDescent="0.25">
      <c r="A17" s="41">
        <v>1</v>
      </c>
      <c r="B17" s="222" t="s">
        <v>85</v>
      </c>
      <c r="C17" s="40" t="s">
        <v>16</v>
      </c>
      <c r="D17" s="142">
        <v>3.5</v>
      </c>
      <c r="E17" s="143">
        <f t="shared" si="0"/>
        <v>3.5</v>
      </c>
      <c r="F17" s="37">
        <v>1</v>
      </c>
      <c r="G17" s="37"/>
      <c r="H17" s="37">
        <v>1</v>
      </c>
      <c r="I17" s="37"/>
      <c r="J17" s="37">
        <v>1</v>
      </c>
      <c r="K17" s="37"/>
      <c r="L17" s="37">
        <v>1</v>
      </c>
      <c r="M17" s="37"/>
      <c r="N17" s="37">
        <v>1</v>
      </c>
      <c r="O17" s="37"/>
      <c r="P17" s="37">
        <v>1</v>
      </c>
      <c r="Q17" s="37"/>
    </row>
    <row r="18" spans="1:17" ht="12.75" customHeight="1" x14ac:dyDescent="0.25">
      <c r="A18" s="38">
        <v>1</v>
      </c>
      <c r="B18" s="220" t="s">
        <v>86</v>
      </c>
      <c r="C18" s="40" t="s">
        <v>16</v>
      </c>
      <c r="D18" s="142">
        <v>3.5</v>
      </c>
      <c r="E18" s="143">
        <f t="shared" si="0"/>
        <v>3.5</v>
      </c>
      <c r="F18" s="37">
        <v>1</v>
      </c>
      <c r="G18" s="37"/>
      <c r="H18" s="37"/>
      <c r="I18" s="37"/>
      <c r="J18" s="37"/>
      <c r="K18" s="37"/>
      <c r="L18" s="37">
        <v>1</v>
      </c>
      <c r="M18" s="37"/>
      <c r="N18" s="37"/>
      <c r="O18" s="37"/>
      <c r="P18" s="37"/>
      <c r="Q18" s="37"/>
    </row>
    <row r="19" spans="1:17" ht="12.75" customHeight="1" x14ac:dyDescent="0.25">
      <c r="A19" s="38">
        <v>2</v>
      </c>
      <c r="B19" s="220" t="s">
        <v>38</v>
      </c>
      <c r="C19" s="40" t="s">
        <v>16</v>
      </c>
      <c r="D19" s="142">
        <v>3.5</v>
      </c>
      <c r="E19" s="143">
        <f t="shared" si="0"/>
        <v>7</v>
      </c>
      <c r="F19" s="37">
        <v>1</v>
      </c>
      <c r="G19" s="37">
        <v>1</v>
      </c>
      <c r="H19" s="37">
        <v>1</v>
      </c>
      <c r="I19" s="37">
        <v>1</v>
      </c>
      <c r="J19" s="37">
        <v>1</v>
      </c>
      <c r="K19" s="37">
        <v>1</v>
      </c>
      <c r="L19" s="37">
        <v>1</v>
      </c>
      <c r="M19" s="37">
        <v>1</v>
      </c>
      <c r="N19" s="37">
        <v>1</v>
      </c>
      <c r="O19" s="37">
        <v>1</v>
      </c>
      <c r="P19" s="37">
        <v>1</v>
      </c>
      <c r="Q19" s="37">
        <v>1</v>
      </c>
    </row>
    <row r="20" spans="1:17" ht="12.75" customHeight="1" x14ac:dyDescent="0.25">
      <c r="A20" s="44">
        <v>1</v>
      </c>
      <c r="B20" s="223" t="s">
        <v>44</v>
      </c>
      <c r="C20" s="44" t="s">
        <v>17</v>
      </c>
      <c r="D20" s="144">
        <v>10.5</v>
      </c>
      <c r="E20" s="145">
        <f t="shared" si="0"/>
        <v>10.5</v>
      </c>
      <c r="F20" s="44">
        <v>1</v>
      </c>
      <c r="G20" s="44"/>
      <c r="H20" s="44"/>
      <c r="I20" s="44"/>
      <c r="J20" s="44">
        <v>1</v>
      </c>
      <c r="K20" s="44"/>
      <c r="L20" s="44"/>
      <c r="M20" s="44"/>
      <c r="N20" s="44">
        <v>1</v>
      </c>
      <c r="O20" s="44"/>
      <c r="P20" s="44"/>
      <c r="Q20" s="44"/>
    </row>
    <row r="21" spans="1:17" ht="12.75" customHeight="1" x14ac:dyDescent="0.25">
      <c r="A21" s="44">
        <v>1</v>
      </c>
      <c r="B21" s="223" t="s">
        <v>45</v>
      </c>
      <c r="C21" s="44" t="s">
        <v>17</v>
      </c>
      <c r="D21" s="144">
        <v>5.95</v>
      </c>
      <c r="E21" s="145">
        <f t="shared" si="0"/>
        <v>5.95</v>
      </c>
      <c r="F21" s="44">
        <v>1</v>
      </c>
      <c r="G21" s="44"/>
      <c r="H21" s="44"/>
      <c r="I21" s="44"/>
      <c r="J21" s="44">
        <v>1</v>
      </c>
      <c r="K21" s="44"/>
      <c r="L21" s="44"/>
      <c r="M21" s="44"/>
      <c r="N21" s="44">
        <v>1</v>
      </c>
      <c r="O21" s="44"/>
      <c r="P21" s="44"/>
      <c r="Q21" s="44"/>
    </row>
    <row r="22" spans="1:17" ht="12.75" customHeight="1" x14ac:dyDescent="0.25">
      <c r="A22" s="44">
        <v>1</v>
      </c>
      <c r="B22" s="223" t="s">
        <v>198</v>
      </c>
      <c r="C22" s="44" t="s">
        <v>17</v>
      </c>
      <c r="D22" s="144">
        <v>2.5499999999999998</v>
      </c>
      <c r="E22" s="145">
        <f t="shared" si="0"/>
        <v>2.5499999999999998</v>
      </c>
      <c r="F22" s="44">
        <v>1</v>
      </c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</row>
    <row r="23" spans="1:17" ht="12.75" customHeight="1" x14ac:dyDescent="0.25">
      <c r="A23" s="44">
        <v>1</v>
      </c>
      <c r="B23" s="223" t="s">
        <v>47</v>
      </c>
      <c r="C23" s="44" t="s">
        <v>17</v>
      </c>
      <c r="D23" s="144">
        <v>0</v>
      </c>
      <c r="E23" s="145">
        <f t="shared" si="0"/>
        <v>0</v>
      </c>
      <c r="F23" s="44">
        <v>1</v>
      </c>
      <c r="G23" s="44"/>
      <c r="H23" s="44"/>
      <c r="I23" s="44"/>
      <c r="J23" s="44">
        <v>1</v>
      </c>
      <c r="K23" s="44"/>
      <c r="L23" s="44"/>
      <c r="M23" s="44"/>
      <c r="N23" s="44">
        <v>1</v>
      </c>
      <c r="O23" s="44"/>
      <c r="P23" s="44"/>
      <c r="Q23" s="44"/>
    </row>
    <row r="24" spans="1:17" ht="12.75" customHeight="1" x14ac:dyDescent="0.25">
      <c r="A24" s="44">
        <v>1</v>
      </c>
      <c r="B24" s="223" t="s">
        <v>48</v>
      </c>
      <c r="C24" s="44" t="s">
        <v>17</v>
      </c>
      <c r="D24" s="144">
        <v>3</v>
      </c>
      <c r="E24" s="145">
        <f t="shared" si="0"/>
        <v>3</v>
      </c>
      <c r="F24" s="44">
        <v>1</v>
      </c>
      <c r="G24" s="44"/>
      <c r="H24" s="44"/>
      <c r="I24" s="44"/>
      <c r="J24" s="44">
        <v>1</v>
      </c>
      <c r="K24" s="44"/>
      <c r="L24" s="44"/>
      <c r="M24" s="44"/>
      <c r="N24" s="44">
        <v>1</v>
      </c>
      <c r="O24" s="44"/>
      <c r="P24" s="44"/>
      <c r="Q24" s="44"/>
    </row>
    <row r="25" spans="1:17" ht="12.75" customHeight="1" x14ac:dyDescent="0.25">
      <c r="A25" s="44">
        <v>1</v>
      </c>
      <c r="B25" s="223" t="s">
        <v>88</v>
      </c>
      <c r="C25" s="44" t="s">
        <v>17</v>
      </c>
      <c r="D25" s="144">
        <v>3</v>
      </c>
      <c r="E25" s="145">
        <f t="shared" si="0"/>
        <v>3</v>
      </c>
      <c r="F25" s="44">
        <v>1</v>
      </c>
      <c r="G25" s="44"/>
      <c r="H25" s="44"/>
      <c r="I25" s="44"/>
      <c r="J25" s="44">
        <v>1</v>
      </c>
      <c r="K25" s="44"/>
      <c r="L25" s="44"/>
      <c r="M25" s="44"/>
      <c r="N25" s="44">
        <v>1</v>
      </c>
      <c r="O25" s="44"/>
      <c r="P25" s="44"/>
      <c r="Q25" s="44"/>
    </row>
    <row r="26" spans="1:17" ht="12.75" customHeight="1" x14ac:dyDescent="0.25">
      <c r="A26" s="44">
        <v>1</v>
      </c>
      <c r="B26" s="223" t="s">
        <v>89</v>
      </c>
      <c r="C26" s="44" t="s">
        <v>17</v>
      </c>
      <c r="D26" s="144">
        <v>3</v>
      </c>
      <c r="E26" s="145">
        <f t="shared" si="0"/>
        <v>3</v>
      </c>
      <c r="F26" s="44">
        <v>1</v>
      </c>
      <c r="G26" s="44"/>
      <c r="H26" s="44"/>
      <c r="I26" s="44"/>
      <c r="J26" s="44">
        <v>1</v>
      </c>
      <c r="K26" s="44"/>
      <c r="L26" s="44"/>
      <c r="M26" s="44"/>
      <c r="N26" s="44">
        <v>1</v>
      </c>
      <c r="O26" s="44"/>
      <c r="P26" s="44"/>
      <c r="Q26" s="44"/>
    </row>
    <row r="27" spans="1:17" ht="12.75" customHeight="1" x14ac:dyDescent="0.25">
      <c r="A27" s="44">
        <v>1</v>
      </c>
      <c r="B27" s="223" t="s">
        <v>49</v>
      </c>
      <c r="C27" s="44" t="s">
        <v>17</v>
      </c>
      <c r="D27" s="144">
        <v>3</v>
      </c>
      <c r="E27" s="145">
        <f t="shared" si="0"/>
        <v>3</v>
      </c>
      <c r="F27" s="44">
        <v>1</v>
      </c>
      <c r="G27" s="44"/>
      <c r="H27" s="44"/>
      <c r="I27" s="44"/>
      <c r="J27" s="44">
        <v>1</v>
      </c>
      <c r="K27" s="44"/>
      <c r="L27" s="44"/>
      <c r="M27" s="44"/>
      <c r="N27" s="44">
        <v>1</v>
      </c>
      <c r="O27" s="44"/>
      <c r="P27" s="44"/>
      <c r="Q27" s="44"/>
    </row>
    <row r="28" spans="1:17" ht="12.75" customHeight="1" x14ac:dyDescent="0.25">
      <c r="A28" s="44">
        <v>1</v>
      </c>
      <c r="B28" s="224" t="s">
        <v>50</v>
      </c>
      <c r="C28" s="44" t="s">
        <v>17</v>
      </c>
      <c r="D28" s="144">
        <v>0</v>
      </c>
      <c r="E28" s="145">
        <f t="shared" si="0"/>
        <v>0</v>
      </c>
      <c r="F28" s="44">
        <v>1</v>
      </c>
      <c r="G28" s="44">
        <v>1</v>
      </c>
      <c r="H28" s="44">
        <v>1</v>
      </c>
      <c r="I28" s="44">
        <v>1</v>
      </c>
      <c r="J28" s="44">
        <v>1</v>
      </c>
      <c r="K28" s="44">
        <v>1</v>
      </c>
      <c r="L28" s="44">
        <v>1</v>
      </c>
      <c r="M28" s="44">
        <v>1</v>
      </c>
      <c r="N28" s="44">
        <v>1</v>
      </c>
      <c r="O28" s="44">
        <v>1</v>
      </c>
      <c r="P28" s="44">
        <v>1</v>
      </c>
      <c r="Q28" s="44">
        <v>1</v>
      </c>
    </row>
    <row r="29" spans="1:17" ht="12.75" customHeight="1" x14ac:dyDescent="0.25">
      <c r="A29" s="44">
        <v>1</v>
      </c>
      <c r="B29" s="223" t="s">
        <v>51</v>
      </c>
      <c r="C29" s="44" t="s">
        <v>17</v>
      </c>
      <c r="D29" s="144">
        <v>8.5</v>
      </c>
      <c r="E29" s="145">
        <f t="shared" si="0"/>
        <v>8.5</v>
      </c>
      <c r="F29" s="44">
        <v>1</v>
      </c>
      <c r="G29" s="44"/>
      <c r="H29" s="44"/>
      <c r="I29" s="44"/>
      <c r="J29" s="44"/>
      <c r="K29" s="44">
        <v>1</v>
      </c>
      <c r="L29" s="44"/>
      <c r="M29" s="44"/>
      <c r="N29" s="44"/>
      <c r="O29" s="44"/>
      <c r="P29" s="44">
        <v>1</v>
      </c>
      <c r="Q29" s="44"/>
    </row>
    <row r="30" spans="1:17" ht="12.75" customHeight="1" x14ac:dyDescent="0.25">
      <c r="A30" s="44">
        <v>1</v>
      </c>
      <c r="B30" s="223" t="s">
        <v>52</v>
      </c>
      <c r="C30" s="44" t="s">
        <v>17</v>
      </c>
      <c r="D30" s="144">
        <v>0</v>
      </c>
      <c r="E30" s="145">
        <f t="shared" si="0"/>
        <v>0</v>
      </c>
      <c r="F30" s="44">
        <v>1</v>
      </c>
      <c r="G30" s="44"/>
      <c r="H30" s="44">
        <v>1</v>
      </c>
      <c r="I30" s="44"/>
      <c r="J30" s="44">
        <v>1</v>
      </c>
      <c r="K30" s="44"/>
      <c r="L30" s="44">
        <v>1</v>
      </c>
      <c r="M30" s="44"/>
      <c r="N30" s="44">
        <v>1</v>
      </c>
      <c r="O30" s="44"/>
      <c r="P30" s="44">
        <v>1</v>
      </c>
      <c r="Q30" s="44"/>
    </row>
    <row r="31" spans="1:17" ht="12.75" customHeight="1" x14ac:dyDescent="0.25">
      <c r="A31" s="44">
        <v>1</v>
      </c>
      <c r="B31" s="223" t="s">
        <v>53</v>
      </c>
      <c r="C31" s="44" t="s">
        <v>17</v>
      </c>
      <c r="D31" s="144">
        <v>8.5</v>
      </c>
      <c r="E31" s="145">
        <f t="shared" si="0"/>
        <v>8.5</v>
      </c>
      <c r="F31" s="44">
        <v>1</v>
      </c>
      <c r="G31" s="44"/>
      <c r="H31" s="44"/>
      <c r="I31" s="44"/>
      <c r="J31" s="44"/>
      <c r="K31" s="44">
        <v>1</v>
      </c>
      <c r="L31" s="44"/>
      <c r="M31" s="44"/>
      <c r="N31" s="44"/>
      <c r="O31" s="44"/>
      <c r="P31" s="44">
        <v>1</v>
      </c>
      <c r="Q31" s="44"/>
    </row>
    <row r="32" spans="1:17" ht="12.75" customHeight="1" x14ac:dyDescent="0.25">
      <c r="A32" s="44">
        <v>1</v>
      </c>
      <c r="B32" s="223" t="s">
        <v>54</v>
      </c>
      <c r="C32" s="44" t="s">
        <v>17</v>
      </c>
      <c r="D32" s="144">
        <v>0</v>
      </c>
      <c r="E32" s="145">
        <f t="shared" si="0"/>
        <v>0</v>
      </c>
      <c r="F32" s="44">
        <v>1</v>
      </c>
      <c r="G32" s="44"/>
      <c r="H32" s="44"/>
      <c r="I32" s="44"/>
      <c r="J32" s="44"/>
      <c r="K32" s="44"/>
      <c r="L32" s="44">
        <v>1</v>
      </c>
      <c r="M32" s="44"/>
      <c r="N32" s="44"/>
      <c r="O32" s="44"/>
      <c r="P32" s="44"/>
      <c r="Q32" s="44"/>
    </row>
    <row r="33" spans="1:17" ht="12.75" customHeight="1" x14ac:dyDescent="0.25">
      <c r="A33" s="44">
        <v>1</v>
      </c>
      <c r="B33" s="223" t="s">
        <v>55</v>
      </c>
      <c r="C33" s="44" t="s">
        <v>17</v>
      </c>
      <c r="D33" s="144">
        <v>10.5</v>
      </c>
      <c r="E33" s="145">
        <f t="shared" si="0"/>
        <v>10.5</v>
      </c>
      <c r="F33" s="44">
        <v>1</v>
      </c>
      <c r="G33" s="44"/>
      <c r="H33" s="44"/>
      <c r="I33" s="44"/>
      <c r="J33" s="44"/>
      <c r="K33" s="44"/>
      <c r="L33" s="44">
        <v>1</v>
      </c>
      <c r="M33" s="44"/>
      <c r="N33" s="44"/>
      <c r="O33" s="44"/>
      <c r="P33" s="44"/>
      <c r="Q33" s="44"/>
    </row>
    <row r="34" spans="1:17" ht="12.75" customHeight="1" x14ac:dyDescent="0.25">
      <c r="A34" s="44">
        <v>1</v>
      </c>
      <c r="B34" s="223" t="s">
        <v>199</v>
      </c>
      <c r="C34" s="44" t="s">
        <v>17</v>
      </c>
      <c r="D34" s="144">
        <v>10.5</v>
      </c>
      <c r="E34" s="145">
        <f t="shared" si="0"/>
        <v>10.5</v>
      </c>
      <c r="F34" s="44">
        <v>1</v>
      </c>
      <c r="G34" s="44"/>
      <c r="H34" s="44"/>
      <c r="I34" s="44"/>
      <c r="J34" s="44"/>
      <c r="K34" s="44"/>
      <c r="L34" s="44">
        <v>1</v>
      </c>
      <c r="M34" s="44"/>
      <c r="N34" s="44"/>
      <c r="O34" s="44"/>
      <c r="P34" s="44"/>
      <c r="Q34" s="44"/>
    </row>
    <row r="35" spans="1:17" ht="12.75" customHeight="1" x14ac:dyDescent="0.25">
      <c r="A35" s="44">
        <v>1</v>
      </c>
      <c r="B35" s="223" t="s">
        <v>61</v>
      </c>
      <c r="C35" s="44" t="s">
        <v>17</v>
      </c>
      <c r="D35" s="144">
        <v>2</v>
      </c>
      <c r="E35" s="145">
        <f t="shared" si="0"/>
        <v>2</v>
      </c>
      <c r="F35" s="44">
        <v>1</v>
      </c>
      <c r="G35" s="44">
        <v>1</v>
      </c>
      <c r="H35" s="44">
        <v>1</v>
      </c>
      <c r="I35" s="44">
        <v>1</v>
      </c>
      <c r="J35" s="44">
        <v>1</v>
      </c>
      <c r="K35" s="44">
        <v>1</v>
      </c>
      <c r="L35" s="44">
        <v>1</v>
      </c>
      <c r="M35" s="44">
        <v>1</v>
      </c>
      <c r="N35" s="44">
        <v>1</v>
      </c>
      <c r="O35" s="44">
        <v>1</v>
      </c>
      <c r="P35" s="44">
        <v>1</v>
      </c>
      <c r="Q35" s="44">
        <v>1</v>
      </c>
    </row>
    <row r="36" spans="1:17" ht="12.75" customHeight="1" x14ac:dyDescent="0.25">
      <c r="A36" s="44">
        <v>1</v>
      </c>
      <c r="B36" s="223" t="s">
        <v>62</v>
      </c>
      <c r="C36" s="44" t="s">
        <v>17</v>
      </c>
      <c r="D36" s="144">
        <v>12.75</v>
      </c>
      <c r="E36" s="145">
        <f t="shared" si="0"/>
        <v>12.75</v>
      </c>
      <c r="F36" s="44">
        <v>1</v>
      </c>
      <c r="G36" s="44"/>
      <c r="H36" s="44">
        <v>1</v>
      </c>
      <c r="I36" s="44"/>
      <c r="J36" s="44">
        <v>1</v>
      </c>
      <c r="K36" s="44"/>
      <c r="L36" s="44">
        <v>1</v>
      </c>
      <c r="M36" s="44"/>
      <c r="N36" s="44">
        <v>1</v>
      </c>
      <c r="O36" s="44"/>
      <c r="P36" s="44">
        <v>1</v>
      </c>
      <c r="Q36" s="44"/>
    </row>
    <row r="37" spans="1:17" ht="12.75" customHeight="1" x14ac:dyDescent="0.25">
      <c r="A37" s="44">
        <v>1</v>
      </c>
      <c r="B37" s="223" t="s">
        <v>91</v>
      </c>
      <c r="C37" s="44" t="s">
        <v>17</v>
      </c>
      <c r="D37" s="144">
        <v>10.5</v>
      </c>
      <c r="E37" s="145">
        <f t="shared" si="0"/>
        <v>10.5</v>
      </c>
      <c r="F37" s="44">
        <v>1</v>
      </c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</row>
    <row r="38" spans="1:17" ht="12.75" customHeight="1" x14ac:dyDescent="0.25">
      <c r="A38" s="44">
        <v>1</v>
      </c>
      <c r="B38" s="223" t="s">
        <v>200</v>
      </c>
      <c r="C38" s="44" t="s">
        <v>17</v>
      </c>
      <c r="D38" s="144">
        <v>10.5</v>
      </c>
      <c r="E38" s="145">
        <f t="shared" si="0"/>
        <v>10.5</v>
      </c>
      <c r="F38" s="44">
        <v>1</v>
      </c>
      <c r="G38" s="44">
        <v>1</v>
      </c>
      <c r="H38" s="44">
        <v>1</v>
      </c>
      <c r="I38" s="44">
        <v>1</v>
      </c>
      <c r="J38" s="44">
        <v>1</v>
      </c>
      <c r="K38" s="44">
        <v>1</v>
      </c>
      <c r="L38" s="44">
        <v>1</v>
      </c>
      <c r="M38" s="44">
        <v>1</v>
      </c>
      <c r="N38" s="44">
        <v>1</v>
      </c>
      <c r="O38" s="44">
        <v>1</v>
      </c>
      <c r="P38" s="44">
        <v>1</v>
      </c>
      <c r="Q38" s="44">
        <v>1</v>
      </c>
    </row>
    <row r="39" spans="1:17" ht="12.75" customHeight="1" x14ac:dyDescent="0.25">
      <c r="A39" s="44">
        <v>1</v>
      </c>
      <c r="B39" s="223" t="s">
        <v>63</v>
      </c>
      <c r="C39" s="44" t="s">
        <v>17</v>
      </c>
      <c r="D39" s="144">
        <v>21.25</v>
      </c>
      <c r="E39" s="145">
        <f t="shared" si="0"/>
        <v>21.25</v>
      </c>
      <c r="F39" s="44">
        <v>1</v>
      </c>
      <c r="G39" s="44"/>
      <c r="H39" s="44"/>
      <c r="I39" s="44"/>
      <c r="J39" s="44"/>
      <c r="K39" s="44"/>
      <c r="L39" s="44">
        <v>1</v>
      </c>
      <c r="M39" s="44"/>
      <c r="N39" s="44"/>
      <c r="O39" s="44"/>
      <c r="P39" s="44"/>
      <c r="Q39" s="44"/>
    </row>
    <row r="40" spans="1:17" ht="12.75" customHeight="1" x14ac:dyDescent="0.25">
      <c r="A40" s="44">
        <v>1</v>
      </c>
      <c r="B40" s="223" t="s">
        <v>92</v>
      </c>
      <c r="C40" s="44" t="s">
        <v>17</v>
      </c>
      <c r="D40" s="144">
        <v>17</v>
      </c>
      <c r="E40" s="145">
        <f t="shared" ref="E40:E65" si="1">D40*A40</f>
        <v>17</v>
      </c>
      <c r="F40" s="44">
        <v>1</v>
      </c>
      <c r="G40" s="44"/>
      <c r="H40" s="44"/>
      <c r="I40" s="44"/>
      <c r="J40" s="44"/>
      <c r="K40" s="44"/>
      <c r="L40" s="44">
        <v>1</v>
      </c>
      <c r="M40" s="44"/>
      <c r="N40" s="44"/>
      <c r="O40" s="44"/>
      <c r="P40" s="44"/>
      <c r="Q40" s="44"/>
    </row>
    <row r="41" spans="1:17" ht="12.75" customHeight="1" x14ac:dyDescent="0.25">
      <c r="A41" s="44">
        <v>1</v>
      </c>
      <c r="B41" s="223" t="s">
        <v>205</v>
      </c>
      <c r="C41" s="44" t="s">
        <v>17</v>
      </c>
      <c r="D41" s="144">
        <v>17</v>
      </c>
      <c r="E41" s="145">
        <f t="shared" si="1"/>
        <v>17</v>
      </c>
      <c r="F41" s="44">
        <v>1</v>
      </c>
      <c r="G41" s="44"/>
      <c r="H41" s="44"/>
      <c r="I41" s="44"/>
      <c r="J41" s="44"/>
      <c r="K41" s="44">
        <v>1</v>
      </c>
      <c r="L41" s="44"/>
      <c r="M41" s="44"/>
      <c r="N41" s="44"/>
      <c r="O41" s="44"/>
      <c r="P41" s="44">
        <v>1</v>
      </c>
      <c r="Q41" s="44"/>
    </row>
    <row r="42" spans="1:17" ht="12.75" customHeight="1" x14ac:dyDescent="0.25">
      <c r="A42" s="44">
        <v>1</v>
      </c>
      <c r="B42" s="223" t="s">
        <v>57</v>
      </c>
      <c r="C42" s="44" t="s">
        <v>17</v>
      </c>
      <c r="D42" s="144">
        <v>10.5</v>
      </c>
      <c r="E42" s="145">
        <f t="shared" si="1"/>
        <v>10.5</v>
      </c>
      <c r="F42" s="44">
        <v>1</v>
      </c>
      <c r="G42" s="44"/>
      <c r="H42" s="44"/>
      <c r="I42" s="44">
        <v>1</v>
      </c>
      <c r="J42" s="44"/>
      <c r="K42" s="44"/>
      <c r="L42" s="44">
        <v>1</v>
      </c>
      <c r="M42" s="44"/>
      <c r="N42" s="44"/>
      <c r="O42" s="44">
        <v>1</v>
      </c>
      <c r="P42" s="44"/>
      <c r="Q42" s="44"/>
    </row>
    <row r="43" spans="1:17" ht="12.75" customHeight="1" x14ac:dyDescent="0.25">
      <c r="A43" s="44">
        <v>1</v>
      </c>
      <c r="B43" s="223" t="s">
        <v>58</v>
      </c>
      <c r="C43" s="44" t="s">
        <v>17</v>
      </c>
      <c r="D43" s="144">
        <v>10.5</v>
      </c>
      <c r="E43" s="145">
        <f t="shared" si="1"/>
        <v>10.5</v>
      </c>
      <c r="F43" s="44">
        <v>1</v>
      </c>
      <c r="G43" s="44"/>
      <c r="H43" s="44"/>
      <c r="I43" s="44">
        <v>1</v>
      </c>
      <c r="J43" s="44"/>
      <c r="K43" s="44"/>
      <c r="L43" s="44">
        <v>1</v>
      </c>
      <c r="M43" s="44"/>
      <c r="N43" s="44"/>
      <c r="O43" s="44">
        <v>1</v>
      </c>
      <c r="P43" s="44"/>
      <c r="Q43" s="44"/>
    </row>
    <row r="44" spans="1:17" ht="12.75" customHeight="1" x14ac:dyDescent="0.25">
      <c r="A44" s="45">
        <v>1</v>
      </c>
      <c r="B44" s="216" t="s">
        <v>165</v>
      </c>
      <c r="C44" s="46" t="s">
        <v>17</v>
      </c>
      <c r="D44" s="144">
        <v>10.5</v>
      </c>
      <c r="E44" s="145">
        <f t="shared" si="1"/>
        <v>10.5</v>
      </c>
      <c r="F44" s="44">
        <v>1</v>
      </c>
      <c r="G44" s="44"/>
      <c r="H44" s="44">
        <v>1</v>
      </c>
      <c r="I44" s="44"/>
      <c r="J44" s="44">
        <v>1</v>
      </c>
      <c r="K44" s="44"/>
      <c r="L44" s="44">
        <v>1</v>
      </c>
      <c r="M44" s="44"/>
      <c r="N44" s="44">
        <v>1</v>
      </c>
      <c r="O44" s="44"/>
      <c r="P44" s="44">
        <v>1</v>
      </c>
      <c r="Q44" s="44"/>
    </row>
    <row r="45" spans="1:17" ht="12.75" customHeight="1" x14ac:dyDescent="0.25">
      <c r="A45" s="45">
        <v>1</v>
      </c>
      <c r="B45" s="215" t="s">
        <v>166</v>
      </c>
      <c r="C45" s="44" t="s">
        <v>17</v>
      </c>
      <c r="D45" s="144">
        <v>0</v>
      </c>
      <c r="E45" s="145">
        <f t="shared" si="1"/>
        <v>0</v>
      </c>
      <c r="F45" s="44">
        <v>1</v>
      </c>
      <c r="G45" s="44">
        <v>1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44">
        <v>1</v>
      </c>
      <c r="O45" s="44">
        <v>1</v>
      </c>
      <c r="P45" s="44">
        <v>1</v>
      </c>
      <c r="Q45" s="44">
        <v>1</v>
      </c>
    </row>
    <row r="46" spans="1:17" ht="12.75" customHeight="1" x14ac:dyDescent="0.25">
      <c r="A46" s="45">
        <v>1</v>
      </c>
      <c r="B46" s="216" t="s">
        <v>162</v>
      </c>
      <c r="C46" s="46" t="s">
        <v>17</v>
      </c>
      <c r="D46" s="144">
        <v>21.25</v>
      </c>
      <c r="E46" s="145">
        <f t="shared" si="1"/>
        <v>21.25</v>
      </c>
      <c r="F46" s="44"/>
      <c r="G46" s="44"/>
      <c r="H46" s="44"/>
      <c r="I46" s="44"/>
      <c r="J46" s="44"/>
      <c r="K46" s="44"/>
      <c r="L46" s="44">
        <v>1</v>
      </c>
      <c r="M46" s="44"/>
      <c r="N46" s="44"/>
      <c r="O46" s="44"/>
      <c r="P46" s="44"/>
      <c r="Q46" s="44"/>
    </row>
    <row r="47" spans="1:17" ht="12.75" customHeight="1" x14ac:dyDescent="0.25">
      <c r="A47" s="45">
        <v>1</v>
      </c>
      <c r="B47" s="216" t="s">
        <v>201</v>
      </c>
      <c r="C47" s="46" t="s">
        <v>17</v>
      </c>
      <c r="D47" s="144">
        <v>17</v>
      </c>
      <c r="E47" s="145">
        <f t="shared" si="1"/>
        <v>17</v>
      </c>
      <c r="F47" s="44"/>
      <c r="G47" s="44"/>
      <c r="H47" s="44"/>
      <c r="I47" s="44"/>
      <c r="J47" s="44"/>
      <c r="K47" s="44"/>
      <c r="L47" s="44">
        <v>1</v>
      </c>
      <c r="M47" s="44"/>
      <c r="N47" s="44"/>
      <c r="O47" s="44"/>
      <c r="P47" s="44"/>
      <c r="Q47" s="44"/>
    </row>
    <row r="48" spans="1:17" ht="12.75" customHeight="1" x14ac:dyDescent="0.25">
      <c r="A48" s="45">
        <v>1</v>
      </c>
      <c r="B48" s="216" t="s">
        <v>158</v>
      </c>
      <c r="C48" s="46" t="s">
        <v>17</v>
      </c>
      <c r="D48" s="144">
        <v>10.5</v>
      </c>
      <c r="E48" s="145">
        <f t="shared" si="1"/>
        <v>10.5</v>
      </c>
      <c r="F48" s="44"/>
      <c r="G48" s="44"/>
      <c r="H48" s="44"/>
      <c r="I48" s="44"/>
      <c r="J48" s="44"/>
      <c r="K48" s="44">
        <v>1</v>
      </c>
      <c r="L48" s="44"/>
      <c r="M48" s="44"/>
      <c r="N48" s="44"/>
      <c r="O48" s="44"/>
      <c r="P48" s="44"/>
      <c r="Q48" s="44"/>
    </row>
    <row r="49" spans="1:17" ht="12.75" customHeight="1" x14ac:dyDescent="0.25">
      <c r="A49" s="44">
        <v>1</v>
      </c>
      <c r="B49" s="215" t="s">
        <v>155</v>
      </c>
      <c r="C49" s="44" t="s">
        <v>17</v>
      </c>
      <c r="D49" s="144">
        <v>10.5</v>
      </c>
      <c r="E49" s="145">
        <f t="shared" si="1"/>
        <v>10.5</v>
      </c>
      <c r="F49" s="44">
        <v>1</v>
      </c>
      <c r="G49" s="44">
        <v>1</v>
      </c>
      <c r="H49" s="44">
        <v>1</v>
      </c>
      <c r="I49" s="44">
        <v>1</v>
      </c>
      <c r="J49" s="44">
        <v>1</v>
      </c>
      <c r="K49" s="44">
        <v>1</v>
      </c>
      <c r="L49" s="44">
        <v>1</v>
      </c>
      <c r="M49" s="44">
        <v>1</v>
      </c>
      <c r="N49" s="44">
        <v>1</v>
      </c>
      <c r="O49" s="44">
        <v>1</v>
      </c>
      <c r="P49" s="44">
        <v>1</v>
      </c>
      <c r="Q49" s="44">
        <v>1</v>
      </c>
    </row>
    <row r="50" spans="1:17" ht="12.75" customHeight="1" x14ac:dyDescent="0.25">
      <c r="A50" s="44">
        <v>1</v>
      </c>
      <c r="B50" s="217" t="s">
        <v>156</v>
      </c>
      <c r="C50" s="45" t="s">
        <v>17</v>
      </c>
      <c r="D50" s="144">
        <v>40.25</v>
      </c>
      <c r="E50" s="145">
        <f t="shared" si="1"/>
        <v>40.25</v>
      </c>
      <c r="F50" s="44"/>
      <c r="G50" s="44"/>
      <c r="H50" s="44"/>
      <c r="I50" s="44"/>
      <c r="J50" s="44"/>
      <c r="K50" s="44">
        <v>1</v>
      </c>
      <c r="L50" s="44"/>
      <c r="M50" s="44"/>
      <c r="N50" s="44"/>
      <c r="O50" s="44"/>
      <c r="P50" s="44"/>
      <c r="Q50" s="44"/>
    </row>
    <row r="51" spans="1:17" ht="12.75" customHeight="1" x14ac:dyDescent="0.25">
      <c r="A51" s="44">
        <v>1</v>
      </c>
      <c r="B51" s="223" t="s">
        <v>56</v>
      </c>
      <c r="C51" s="44" t="s">
        <v>17</v>
      </c>
      <c r="D51" s="144">
        <v>0</v>
      </c>
      <c r="E51" s="145">
        <f t="shared" si="1"/>
        <v>0</v>
      </c>
      <c r="F51" s="44">
        <v>1</v>
      </c>
      <c r="G51" s="44"/>
      <c r="H51" s="44"/>
      <c r="I51" s="44"/>
      <c r="J51" s="44"/>
      <c r="K51" s="44"/>
      <c r="L51" s="44">
        <v>1</v>
      </c>
      <c r="M51" s="44"/>
      <c r="N51" s="44"/>
      <c r="O51" s="44"/>
      <c r="P51" s="44"/>
      <c r="Q51" s="44"/>
    </row>
    <row r="52" spans="1:17" ht="12.75" customHeight="1" x14ac:dyDescent="0.25">
      <c r="A52" s="50">
        <v>1</v>
      </c>
      <c r="B52" s="225" t="s">
        <v>70</v>
      </c>
      <c r="C52" s="51" t="s">
        <v>18</v>
      </c>
      <c r="D52" s="127">
        <v>5.0999999999999996</v>
      </c>
      <c r="E52" s="128">
        <f t="shared" si="1"/>
        <v>5.0999999999999996</v>
      </c>
      <c r="F52" s="49">
        <v>1</v>
      </c>
      <c r="G52" s="49">
        <v>1</v>
      </c>
      <c r="H52" s="49">
        <v>1</v>
      </c>
      <c r="I52" s="49">
        <v>1</v>
      </c>
      <c r="J52" s="49">
        <v>1</v>
      </c>
      <c r="K52" s="49">
        <v>1</v>
      </c>
      <c r="L52" s="49">
        <v>1</v>
      </c>
      <c r="M52" s="49">
        <v>1</v>
      </c>
      <c r="N52" s="49">
        <v>1</v>
      </c>
      <c r="O52" s="49">
        <v>1</v>
      </c>
      <c r="P52" s="49">
        <v>1</v>
      </c>
      <c r="Q52" s="49">
        <v>1</v>
      </c>
    </row>
    <row r="53" spans="1:17" ht="12.75" customHeight="1" x14ac:dyDescent="0.25">
      <c r="A53" s="50">
        <v>1</v>
      </c>
      <c r="B53" s="226" t="s">
        <v>93</v>
      </c>
      <c r="C53" s="49" t="s">
        <v>18</v>
      </c>
      <c r="D53" s="127">
        <v>29.75</v>
      </c>
      <c r="E53" s="128">
        <f t="shared" si="1"/>
        <v>29.75</v>
      </c>
      <c r="F53" s="49">
        <v>1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</row>
    <row r="54" spans="1:17" ht="12.75" customHeight="1" x14ac:dyDescent="0.25">
      <c r="A54" s="50">
        <v>1</v>
      </c>
      <c r="B54" s="226" t="s">
        <v>37</v>
      </c>
      <c r="C54" s="49" t="s">
        <v>18</v>
      </c>
      <c r="D54" s="127">
        <v>5.95</v>
      </c>
      <c r="E54" s="128">
        <f t="shared" si="1"/>
        <v>5.95</v>
      </c>
      <c r="F54" s="49">
        <v>1</v>
      </c>
      <c r="G54" s="49"/>
      <c r="H54" s="49">
        <v>1</v>
      </c>
      <c r="I54" s="49"/>
      <c r="J54" s="49">
        <v>1</v>
      </c>
      <c r="K54" s="49"/>
      <c r="L54" s="49">
        <v>1</v>
      </c>
      <c r="M54" s="49"/>
      <c r="N54" s="49">
        <v>1</v>
      </c>
      <c r="O54" s="49"/>
      <c r="P54" s="49">
        <v>1</v>
      </c>
      <c r="Q54" s="49"/>
    </row>
    <row r="55" spans="1:17" ht="12.75" customHeight="1" x14ac:dyDescent="0.25">
      <c r="A55" s="50">
        <v>1</v>
      </c>
      <c r="B55" s="225" t="s">
        <v>73</v>
      </c>
      <c r="C55" s="51" t="s">
        <v>18</v>
      </c>
      <c r="D55" s="127">
        <v>25.5</v>
      </c>
      <c r="E55" s="128">
        <f t="shared" si="1"/>
        <v>25.5</v>
      </c>
      <c r="F55" s="49">
        <v>1</v>
      </c>
      <c r="G55" s="49"/>
      <c r="H55" s="49"/>
      <c r="I55" s="49"/>
      <c r="J55" s="49"/>
      <c r="K55" s="49"/>
      <c r="L55" s="49">
        <v>1</v>
      </c>
      <c r="M55" s="49"/>
      <c r="N55" s="49"/>
      <c r="O55" s="49"/>
      <c r="P55" s="49"/>
      <c r="Q55" s="49"/>
    </row>
    <row r="56" spans="1:17" ht="12.75" customHeight="1" x14ac:dyDescent="0.25">
      <c r="A56" s="50">
        <v>1</v>
      </c>
      <c r="B56" s="225" t="s">
        <v>66</v>
      </c>
      <c r="C56" s="51" t="s">
        <v>18</v>
      </c>
      <c r="D56" s="127">
        <v>20.399999999999999</v>
      </c>
      <c r="E56" s="128">
        <f t="shared" si="1"/>
        <v>20.399999999999999</v>
      </c>
      <c r="F56" s="49">
        <v>1</v>
      </c>
      <c r="G56" s="49"/>
      <c r="H56" s="49"/>
      <c r="I56" s="49"/>
      <c r="J56" s="49"/>
      <c r="K56" s="49">
        <v>1</v>
      </c>
      <c r="L56" s="49"/>
      <c r="M56" s="49"/>
      <c r="N56" s="49"/>
      <c r="O56" s="49"/>
      <c r="P56" s="49">
        <v>1</v>
      </c>
      <c r="Q56" s="49"/>
    </row>
    <row r="57" spans="1:17" ht="12.75" customHeight="1" x14ac:dyDescent="0.25">
      <c r="A57" s="50">
        <v>4</v>
      </c>
      <c r="B57" s="227" t="s">
        <v>94</v>
      </c>
      <c r="C57" s="51" t="s">
        <v>18</v>
      </c>
      <c r="D57" s="127">
        <v>11.9</v>
      </c>
      <c r="E57" s="128">
        <f t="shared" si="1"/>
        <v>47.6</v>
      </c>
      <c r="F57" s="49">
        <v>1</v>
      </c>
      <c r="G57" s="49"/>
      <c r="H57" s="49"/>
      <c r="I57" s="49"/>
      <c r="J57" s="49"/>
      <c r="K57" s="49">
        <v>1</v>
      </c>
      <c r="L57" s="49"/>
      <c r="M57" s="49"/>
      <c r="N57" s="49"/>
      <c r="O57" s="49"/>
      <c r="P57" s="49">
        <v>1</v>
      </c>
      <c r="Q57" s="49"/>
    </row>
    <row r="58" spans="1:17" ht="12.75" customHeight="1" x14ac:dyDescent="0.25">
      <c r="A58" s="50">
        <v>1</v>
      </c>
      <c r="B58" s="225" t="s">
        <v>71</v>
      </c>
      <c r="C58" s="51" t="s">
        <v>18</v>
      </c>
      <c r="D58" s="127">
        <v>25.5</v>
      </c>
      <c r="E58" s="128">
        <f t="shared" si="1"/>
        <v>25.5</v>
      </c>
      <c r="F58" s="49">
        <v>1</v>
      </c>
      <c r="G58" s="49"/>
      <c r="H58" s="49"/>
      <c r="I58" s="49">
        <v>1</v>
      </c>
      <c r="J58" s="49"/>
      <c r="K58" s="49"/>
      <c r="L58" s="49">
        <v>1</v>
      </c>
      <c r="M58" s="49"/>
      <c r="N58" s="49"/>
      <c r="O58" s="49">
        <v>1</v>
      </c>
      <c r="P58" s="49"/>
      <c r="Q58" s="49"/>
    </row>
    <row r="59" spans="1:17" ht="12.75" customHeight="1" x14ac:dyDescent="0.25">
      <c r="A59" s="50">
        <v>1</v>
      </c>
      <c r="B59" s="225" t="s">
        <v>72</v>
      </c>
      <c r="C59" s="51" t="s">
        <v>18</v>
      </c>
      <c r="D59" s="127">
        <v>23.8</v>
      </c>
      <c r="E59" s="128">
        <f t="shared" si="1"/>
        <v>23.8</v>
      </c>
      <c r="F59" s="49">
        <v>1</v>
      </c>
      <c r="G59" s="49"/>
      <c r="H59" s="49"/>
      <c r="I59" s="49">
        <v>1</v>
      </c>
      <c r="J59" s="49"/>
      <c r="K59" s="49"/>
      <c r="L59" s="49">
        <v>1</v>
      </c>
      <c r="M59" s="49"/>
      <c r="N59" s="49"/>
      <c r="O59" s="49">
        <v>1</v>
      </c>
      <c r="P59" s="49"/>
      <c r="Q59" s="49"/>
    </row>
    <row r="60" spans="1:17" ht="12.75" customHeight="1" x14ac:dyDescent="0.25">
      <c r="A60" s="49">
        <v>1</v>
      </c>
      <c r="B60" s="218" t="s">
        <v>160</v>
      </c>
      <c r="C60" s="49" t="s">
        <v>18</v>
      </c>
      <c r="D60" s="127">
        <v>30.770000000000003</v>
      </c>
      <c r="E60" s="128">
        <f t="shared" si="1"/>
        <v>30.770000000000003</v>
      </c>
      <c r="F60" s="49">
        <v>1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</row>
    <row r="61" spans="1:17" ht="12.75" customHeight="1" x14ac:dyDescent="0.25">
      <c r="A61" s="49">
        <v>1</v>
      </c>
      <c r="B61" s="218" t="s">
        <v>161</v>
      </c>
      <c r="C61" s="49" t="s">
        <v>18</v>
      </c>
      <c r="D61" s="127">
        <v>177.14000000000001</v>
      </c>
      <c r="E61" s="128">
        <f t="shared" si="1"/>
        <v>177.14000000000001</v>
      </c>
      <c r="F61" s="49">
        <v>1</v>
      </c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</row>
    <row r="62" spans="1:17" ht="12.75" customHeight="1" x14ac:dyDescent="0.25">
      <c r="A62" s="50">
        <v>1</v>
      </c>
      <c r="B62" s="219" t="s">
        <v>163</v>
      </c>
      <c r="C62" s="51" t="s">
        <v>18</v>
      </c>
      <c r="D62" s="127">
        <v>140.25</v>
      </c>
      <c r="E62" s="128">
        <f t="shared" si="1"/>
        <v>140.25</v>
      </c>
      <c r="F62" s="49"/>
      <c r="G62" s="49"/>
      <c r="H62" s="49"/>
      <c r="I62" s="49"/>
      <c r="J62" s="49"/>
      <c r="K62" s="49"/>
      <c r="L62" s="49">
        <v>1</v>
      </c>
      <c r="M62" s="49"/>
      <c r="N62" s="49"/>
      <c r="O62" s="49"/>
      <c r="P62" s="49"/>
      <c r="Q62" s="49"/>
    </row>
    <row r="63" spans="1:17" ht="12.75" customHeight="1" x14ac:dyDescent="0.25">
      <c r="A63" s="50">
        <v>1</v>
      </c>
      <c r="B63" s="219" t="s">
        <v>159</v>
      </c>
      <c r="C63" s="51" t="s">
        <v>18</v>
      </c>
      <c r="D63" s="127">
        <v>132.6</v>
      </c>
      <c r="E63" s="128">
        <f t="shared" si="1"/>
        <v>132.6</v>
      </c>
      <c r="F63" s="49"/>
      <c r="G63" s="49"/>
      <c r="H63" s="49"/>
      <c r="I63" s="49"/>
      <c r="J63" s="49"/>
      <c r="K63" s="49">
        <v>1</v>
      </c>
      <c r="L63" s="49"/>
      <c r="M63" s="49"/>
      <c r="N63" s="49"/>
      <c r="O63" s="49"/>
      <c r="P63" s="49"/>
      <c r="Q63" s="49"/>
    </row>
    <row r="64" spans="1:17" ht="12.75" customHeight="1" x14ac:dyDescent="0.25">
      <c r="A64" s="50">
        <v>1</v>
      </c>
      <c r="B64" s="219" t="s">
        <v>157</v>
      </c>
      <c r="C64" s="51" t="s">
        <v>18</v>
      </c>
      <c r="D64" s="127">
        <v>157.25</v>
      </c>
      <c r="E64" s="128">
        <f t="shared" si="1"/>
        <v>157.25</v>
      </c>
      <c r="F64" s="49"/>
      <c r="G64" s="49"/>
      <c r="H64" s="49"/>
      <c r="I64" s="49"/>
      <c r="J64" s="49"/>
      <c r="K64" s="49">
        <v>1</v>
      </c>
      <c r="L64" s="49"/>
      <c r="M64" s="49"/>
      <c r="N64" s="49"/>
      <c r="O64" s="49"/>
      <c r="P64" s="49"/>
      <c r="Q64" s="49"/>
    </row>
    <row r="65" spans="1:17" ht="12.75" customHeight="1" x14ac:dyDescent="0.25">
      <c r="A65" s="50">
        <v>1</v>
      </c>
      <c r="B65" s="225" t="s">
        <v>67</v>
      </c>
      <c r="C65" s="51" t="s">
        <v>18</v>
      </c>
      <c r="D65" s="127">
        <v>114.75</v>
      </c>
      <c r="E65" s="128">
        <f t="shared" si="1"/>
        <v>114.75</v>
      </c>
      <c r="F65" s="49">
        <v>1</v>
      </c>
      <c r="G65" s="49"/>
      <c r="H65" s="49"/>
      <c r="I65" s="49"/>
      <c r="J65" s="49"/>
      <c r="K65" s="49"/>
      <c r="L65" s="49">
        <v>1</v>
      </c>
      <c r="M65" s="49"/>
      <c r="N65" s="49"/>
      <c r="O65" s="49"/>
      <c r="P65" s="49"/>
      <c r="Q65" s="49"/>
    </row>
    <row r="66" spans="1:17" ht="12.75" customHeight="1" x14ac:dyDescent="0.25">
      <c r="A66" s="184" t="s">
        <v>74</v>
      </c>
      <c r="B66" s="176"/>
      <c r="C66" s="176"/>
      <c r="D66" s="176"/>
      <c r="E66" s="177"/>
      <c r="F66" s="22">
        <f>SUMPRODUCT($E$8:$E$19,F8:F19)</f>
        <v>99.1</v>
      </c>
      <c r="G66" s="22">
        <f t="shared" ref="G66:Q66" si="2">SUMPRODUCT($E$8:$E$19,G8:G19)</f>
        <v>26.5</v>
      </c>
      <c r="H66" s="22">
        <f t="shared" si="2"/>
        <v>30</v>
      </c>
      <c r="I66" s="22">
        <f t="shared" si="2"/>
        <v>26.5</v>
      </c>
      <c r="J66" s="22">
        <f t="shared" si="2"/>
        <v>74.099999999999994</v>
      </c>
      <c r="K66" s="22">
        <f t="shared" si="2"/>
        <v>36.5</v>
      </c>
      <c r="L66" s="22">
        <f t="shared" si="2"/>
        <v>45</v>
      </c>
      <c r="M66" s="22">
        <f t="shared" si="2"/>
        <v>26.5</v>
      </c>
      <c r="N66" s="22">
        <f t="shared" si="2"/>
        <v>74.099999999999994</v>
      </c>
      <c r="O66" s="22">
        <f t="shared" si="2"/>
        <v>26.5</v>
      </c>
      <c r="P66" s="22">
        <f t="shared" si="2"/>
        <v>40</v>
      </c>
      <c r="Q66" s="22">
        <f t="shared" si="2"/>
        <v>26.5</v>
      </c>
    </row>
    <row r="67" spans="1:17" ht="12.75" customHeight="1" x14ac:dyDescent="0.25">
      <c r="A67" s="185" t="s">
        <v>75</v>
      </c>
      <c r="B67" s="176"/>
      <c r="C67" s="176"/>
      <c r="D67" s="176"/>
      <c r="E67" s="177"/>
      <c r="F67" s="24">
        <f>SUMPRODUCT($E$20:$E$51,F20:F51)</f>
        <v>202</v>
      </c>
      <c r="G67" s="24">
        <f t="shared" ref="G67:Q67" si="3">SUMPRODUCT($E$20:$E$51,G20:G51)</f>
        <v>23</v>
      </c>
      <c r="H67" s="24">
        <f t="shared" si="3"/>
        <v>46.25</v>
      </c>
      <c r="I67" s="24">
        <f t="shared" si="3"/>
        <v>44</v>
      </c>
      <c r="J67" s="24">
        <f t="shared" si="3"/>
        <v>74.7</v>
      </c>
      <c r="K67" s="24">
        <f t="shared" si="3"/>
        <v>107.75</v>
      </c>
      <c r="L67" s="24">
        <f t="shared" si="3"/>
        <v>164.75</v>
      </c>
      <c r="M67" s="24">
        <f t="shared" si="3"/>
        <v>23</v>
      </c>
      <c r="N67" s="24">
        <f t="shared" si="3"/>
        <v>74.7</v>
      </c>
      <c r="O67" s="24">
        <f t="shared" si="3"/>
        <v>44</v>
      </c>
      <c r="P67" s="24">
        <f t="shared" si="3"/>
        <v>80.25</v>
      </c>
      <c r="Q67" s="24">
        <f t="shared" si="3"/>
        <v>23</v>
      </c>
    </row>
    <row r="68" spans="1:17" ht="12.75" customHeight="1" x14ac:dyDescent="0.25">
      <c r="A68" s="186" t="s">
        <v>167</v>
      </c>
      <c r="B68" s="176"/>
      <c r="C68" s="176"/>
      <c r="D68" s="176"/>
      <c r="E68" s="177"/>
      <c r="F68" s="25">
        <f>SUMPRODUCT($E$52:$E$65,F52:F65)</f>
        <v>506.26000000000005</v>
      </c>
      <c r="G68" s="25">
        <f t="shared" ref="G68:Q68" si="4">SUMPRODUCT($E$52:$E$65,G52:G65)</f>
        <v>5.0999999999999996</v>
      </c>
      <c r="H68" s="25">
        <f t="shared" si="4"/>
        <v>11.05</v>
      </c>
      <c r="I68" s="25">
        <f t="shared" si="4"/>
        <v>54.400000000000006</v>
      </c>
      <c r="J68" s="25">
        <f t="shared" si="4"/>
        <v>11.05</v>
      </c>
      <c r="K68" s="25">
        <f t="shared" si="4"/>
        <v>362.95</v>
      </c>
      <c r="L68" s="25">
        <f t="shared" si="4"/>
        <v>340.85</v>
      </c>
      <c r="M68" s="25">
        <f t="shared" si="4"/>
        <v>5.0999999999999996</v>
      </c>
      <c r="N68" s="25">
        <f t="shared" si="4"/>
        <v>11.05</v>
      </c>
      <c r="O68" s="25">
        <f t="shared" si="4"/>
        <v>54.400000000000006</v>
      </c>
      <c r="P68" s="25">
        <f t="shared" si="4"/>
        <v>79.05</v>
      </c>
      <c r="Q68" s="25">
        <f t="shared" si="4"/>
        <v>5.0999999999999996</v>
      </c>
    </row>
    <row r="69" spans="1:17" ht="12.75" customHeight="1" x14ac:dyDescent="0.25">
      <c r="A69" s="28"/>
      <c r="B69" s="23"/>
      <c r="C69" s="23"/>
      <c r="D69" s="137"/>
      <c r="E69" s="147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ht="12.75" customHeight="1" x14ac:dyDescent="0.25">
      <c r="A70" s="175" t="s">
        <v>76</v>
      </c>
      <c r="B70" s="176"/>
      <c r="C70" s="176"/>
      <c r="D70" s="176"/>
      <c r="E70" s="177"/>
      <c r="F70" s="178">
        <f>SUM(F66:Q68)</f>
        <v>2885.06</v>
      </c>
      <c r="G70" s="179"/>
      <c r="H70" s="15"/>
      <c r="I70" s="15"/>
      <c r="J70" s="15"/>
      <c r="K70" s="15"/>
      <c r="L70" s="15"/>
      <c r="M70" s="15"/>
      <c r="N70" s="15"/>
      <c r="O70" s="15"/>
      <c r="P70" s="15"/>
      <c r="Q70" s="15"/>
    </row>
    <row r="71" spans="1:17" ht="12.75" customHeight="1" x14ac:dyDescent="0.25">
      <c r="A71" s="175" t="s">
        <v>77</v>
      </c>
      <c r="B71" s="176"/>
      <c r="C71" s="176"/>
      <c r="D71" s="176"/>
      <c r="E71" s="177"/>
      <c r="F71" s="178">
        <f>F70*G5</f>
        <v>2885.06</v>
      </c>
      <c r="G71" s="179"/>
      <c r="H71" s="15"/>
      <c r="I71" s="15"/>
      <c r="J71" s="15"/>
      <c r="K71" s="15"/>
      <c r="L71" s="15"/>
      <c r="M71" s="15"/>
      <c r="N71" s="15"/>
      <c r="O71" s="15"/>
      <c r="P71" s="15"/>
      <c r="Q71" s="15"/>
    </row>
    <row r="72" spans="1:17" ht="12.75" customHeight="1" x14ac:dyDescent="0.25">
      <c r="A72" s="28"/>
      <c r="B72" s="23"/>
      <c r="C72" s="23"/>
      <c r="D72" s="137"/>
      <c r="E72" s="147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ht="12.75" customHeight="1" x14ac:dyDescent="0.25">
      <c r="A73" s="28"/>
      <c r="B73" s="23"/>
      <c r="C73" s="23"/>
      <c r="D73" s="137"/>
      <c r="E73" s="147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ht="12.75" customHeight="1" x14ac:dyDescent="0.25">
      <c r="A74" s="28"/>
      <c r="B74" s="23"/>
      <c r="C74" s="23"/>
      <c r="D74" s="137"/>
      <c r="E74" s="147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ht="12.75" customHeight="1" x14ac:dyDescent="0.25">
      <c r="A75" s="28"/>
      <c r="B75" s="23"/>
      <c r="C75" s="23"/>
      <c r="D75" s="137"/>
      <c r="E75" s="147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ht="12.75" customHeight="1" x14ac:dyDescent="0.25">
      <c r="A76" s="28"/>
      <c r="B76" s="23"/>
      <c r="C76" s="23"/>
      <c r="D76" s="137"/>
      <c r="E76" s="147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ht="12.75" customHeight="1" x14ac:dyDescent="0.25">
      <c r="A77" s="28"/>
      <c r="B77" s="23"/>
      <c r="C77" s="23"/>
      <c r="D77" s="137"/>
      <c r="E77" s="147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ht="12.75" customHeight="1" x14ac:dyDescent="0.25">
      <c r="A78" s="28"/>
      <c r="B78" s="23"/>
      <c r="C78" s="23"/>
      <c r="D78" s="137"/>
      <c r="E78" s="147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ht="12.75" customHeight="1" x14ac:dyDescent="0.25">
      <c r="A79" s="28"/>
      <c r="B79" s="23"/>
      <c r="C79" s="23"/>
      <c r="D79" s="137"/>
      <c r="E79" s="147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ht="12.75" customHeight="1" x14ac:dyDescent="0.25">
      <c r="A80" s="28"/>
      <c r="B80" s="23"/>
      <c r="C80" s="23"/>
      <c r="D80" s="137"/>
      <c r="E80" s="147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ht="12.75" customHeight="1" x14ac:dyDescent="0.25">
      <c r="A81" s="28"/>
      <c r="B81" s="23"/>
      <c r="C81" s="23"/>
      <c r="D81" s="137"/>
      <c r="E81" s="147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ht="12.75" customHeight="1" x14ac:dyDescent="0.25">
      <c r="A82" s="28"/>
      <c r="B82" s="23"/>
      <c r="C82" s="23"/>
      <c r="D82" s="137"/>
      <c r="E82" s="147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ht="12.75" customHeight="1" x14ac:dyDescent="0.25">
      <c r="A83" s="28"/>
      <c r="B83" s="23"/>
      <c r="C83" s="23"/>
      <c r="D83" s="137"/>
      <c r="E83" s="147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ht="12.75" customHeight="1" x14ac:dyDescent="0.25">
      <c r="A84" s="28"/>
      <c r="B84" s="23"/>
      <c r="C84" s="23"/>
      <c r="D84" s="137"/>
      <c r="E84" s="147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ht="12.75" customHeight="1" x14ac:dyDescent="0.25">
      <c r="A85" s="28"/>
      <c r="B85" s="23"/>
      <c r="C85" s="23"/>
      <c r="D85" s="137"/>
      <c r="E85" s="147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ht="12.75" customHeight="1" x14ac:dyDescent="0.25">
      <c r="A86" s="28"/>
      <c r="B86" s="23"/>
      <c r="C86" s="23"/>
      <c r="D86" s="137"/>
      <c r="E86" s="147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ht="12.75" customHeight="1" x14ac:dyDescent="0.25">
      <c r="A87" s="28"/>
      <c r="B87" s="23"/>
      <c r="C87" s="23"/>
      <c r="D87" s="137"/>
      <c r="E87" s="147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ht="12.75" customHeight="1" x14ac:dyDescent="0.25">
      <c r="A88" s="28"/>
      <c r="B88" s="23"/>
      <c r="C88" s="23"/>
      <c r="D88" s="137"/>
      <c r="E88" s="147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ht="12.75" customHeight="1" x14ac:dyDescent="0.25">
      <c r="A89" s="28"/>
      <c r="B89" s="23"/>
      <c r="C89" s="23"/>
      <c r="D89" s="137"/>
      <c r="E89" s="147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ht="12.75" customHeight="1" x14ac:dyDescent="0.25">
      <c r="A90" s="28"/>
      <c r="B90" s="23"/>
      <c r="C90" s="23"/>
      <c r="D90" s="137"/>
      <c r="E90" s="147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ht="12.75" customHeight="1" x14ac:dyDescent="0.25">
      <c r="A91" s="28"/>
      <c r="B91" s="23"/>
      <c r="C91" s="23"/>
      <c r="D91" s="137"/>
      <c r="E91" s="147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ht="12.75" customHeight="1" x14ac:dyDescent="0.25">
      <c r="A92" s="28"/>
      <c r="B92" s="23"/>
      <c r="C92" s="23"/>
      <c r="D92" s="137"/>
      <c r="E92" s="147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ht="12.75" customHeight="1" x14ac:dyDescent="0.25">
      <c r="A93" s="28"/>
      <c r="B93" s="23"/>
      <c r="C93" s="23"/>
      <c r="D93" s="137"/>
      <c r="E93" s="147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ht="12.75" customHeight="1" x14ac:dyDescent="0.25">
      <c r="A94" s="28"/>
      <c r="B94" s="23"/>
      <c r="C94" s="23"/>
      <c r="D94" s="137"/>
      <c r="E94" s="147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ht="12.75" customHeight="1" x14ac:dyDescent="0.25">
      <c r="A95" s="28"/>
      <c r="B95" s="23"/>
      <c r="C95" s="23"/>
      <c r="D95" s="137"/>
      <c r="E95" s="147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ht="12.75" customHeight="1" x14ac:dyDescent="0.25">
      <c r="A96" s="28"/>
      <c r="B96" s="23"/>
      <c r="C96" s="23"/>
      <c r="D96" s="137"/>
      <c r="E96" s="147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ht="12.75" customHeight="1" x14ac:dyDescent="0.25">
      <c r="A97" s="28"/>
      <c r="B97" s="23"/>
      <c r="C97" s="23"/>
      <c r="D97" s="137"/>
      <c r="E97" s="147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ht="12.75" customHeight="1" x14ac:dyDescent="0.25">
      <c r="A98" s="28"/>
      <c r="B98" s="23"/>
      <c r="C98" s="23"/>
      <c r="D98" s="137"/>
      <c r="E98" s="147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ht="12.75" customHeight="1" x14ac:dyDescent="0.25">
      <c r="A99" s="28"/>
      <c r="B99" s="23"/>
      <c r="C99" s="23"/>
      <c r="D99" s="137"/>
      <c r="E99" s="147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ht="12.75" customHeight="1" x14ac:dyDescent="0.25">
      <c r="A100" s="28"/>
      <c r="B100" s="23"/>
      <c r="C100" s="23"/>
      <c r="D100" s="137"/>
      <c r="E100" s="147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ht="12.75" customHeight="1" x14ac:dyDescent="0.25">
      <c r="A101" s="28"/>
      <c r="B101" s="23"/>
      <c r="C101" s="23"/>
      <c r="D101" s="137"/>
      <c r="E101" s="147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ht="12.75" customHeight="1" x14ac:dyDescent="0.25">
      <c r="A102" s="28"/>
      <c r="B102" s="23"/>
      <c r="C102" s="23"/>
      <c r="D102" s="137"/>
      <c r="E102" s="147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ht="12.75" customHeight="1" x14ac:dyDescent="0.25">
      <c r="A103" s="28"/>
      <c r="B103" s="23"/>
      <c r="C103" s="23"/>
      <c r="D103" s="137"/>
      <c r="E103" s="147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ht="12.75" customHeight="1" x14ac:dyDescent="0.25">
      <c r="A104" s="28"/>
      <c r="B104" s="23"/>
      <c r="C104" s="23"/>
      <c r="D104" s="137"/>
      <c r="E104" s="147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ht="12.75" customHeight="1" x14ac:dyDescent="0.25">
      <c r="A105" s="28"/>
      <c r="B105" s="23"/>
      <c r="C105" s="23"/>
      <c r="D105" s="137"/>
      <c r="E105" s="147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ht="12.75" customHeight="1" x14ac:dyDescent="0.25">
      <c r="A106" s="28"/>
      <c r="B106" s="23"/>
      <c r="C106" s="23"/>
      <c r="D106" s="137"/>
      <c r="E106" s="147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ht="12.75" customHeight="1" x14ac:dyDescent="0.25">
      <c r="A107" s="28"/>
      <c r="B107" s="23"/>
      <c r="C107" s="23"/>
      <c r="D107" s="137"/>
      <c r="E107" s="147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ht="12.75" customHeight="1" x14ac:dyDescent="0.25">
      <c r="A108" s="28"/>
      <c r="B108" s="23"/>
      <c r="C108" s="23"/>
      <c r="D108" s="137"/>
      <c r="E108" s="147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ht="12.75" customHeight="1" x14ac:dyDescent="0.25">
      <c r="A109" s="28"/>
      <c r="B109" s="23"/>
      <c r="C109" s="23"/>
      <c r="D109" s="137"/>
      <c r="E109" s="147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ht="12.75" customHeight="1" x14ac:dyDescent="0.25">
      <c r="A110" s="28"/>
      <c r="B110" s="23"/>
      <c r="C110" s="23"/>
      <c r="D110" s="137"/>
      <c r="E110" s="147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ht="12.75" customHeight="1" x14ac:dyDescent="0.25">
      <c r="A111" s="28"/>
      <c r="B111" s="23"/>
      <c r="C111" s="23"/>
      <c r="D111" s="137"/>
      <c r="E111" s="147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ht="12.75" customHeight="1" x14ac:dyDescent="0.25">
      <c r="A112" s="28"/>
      <c r="B112" s="23"/>
      <c r="C112" s="23"/>
      <c r="D112" s="137"/>
      <c r="E112" s="147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ht="12.75" customHeight="1" x14ac:dyDescent="0.25">
      <c r="A113" s="28"/>
      <c r="B113" s="23"/>
      <c r="C113" s="23"/>
      <c r="D113" s="137"/>
      <c r="E113" s="147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ht="12.75" customHeight="1" x14ac:dyDescent="0.25">
      <c r="A114" s="28"/>
      <c r="B114" s="23"/>
      <c r="C114" s="23"/>
      <c r="D114" s="137"/>
      <c r="E114" s="147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ht="12.75" customHeight="1" x14ac:dyDescent="0.25">
      <c r="A115" s="28"/>
      <c r="B115" s="23"/>
      <c r="C115" s="23"/>
      <c r="D115" s="137"/>
      <c r="E115" s="147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ht="12.75" customHeight="1" x14ac:dyDescent="0.25">
      <c r="A116" s="28"/>
      <c r="B116" s="23"/>
      <c r="C116" s="23"/>
      <c r="D116" s="137"/>
      <c r="E116" s="147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ht="12.75" customHeight="1" x14ac:dyDescent="0.25">
      <c r="A117" s="28"/>
      <c r="B117" s="23"/>
      <c r="C117" s="23"/>
      <c r="D117" s="137"/>
      <c r="E117" s="147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ht="12.75" customHeight="1" x14ac:dyDescent="0.25">
      <c r="A118" s="28"/>
      <c r="B118" s="23"/>
      <c r="C118" s="23"/>
      <c r="D118" s="137"/>
      <c r="E118" s="147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ht="12.75" customHeight="1" x14ac:dyDescent="0.25">
      <c r="A119" s="28"/>
      <c r="B119" s="23"/>
      <c r="C119" s="23"/>
      <c r="D119" s="137"/>
      <c r="E119" s="147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ht="12.75" customHeight="1" x14ac:dyDescent="0.25">
      <c r="A120" s="28"/>
      <c r="B120" s="23"/>
      <c r="C120" s="23"/>
      <c r="D120" s="137"/>
      <c r="E120" s="147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ht="12.75" customHeight="1" x14ac:dyDescent="0.25">
      <c r="A121" s="28"/>
      <c r="B121" s="23"/>
      <c r="C121" s="23"/>
      <c r="D121" s="137"/>
      <c r="E121" s="147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ht="12.75" customHeight="1" x14ac:dyDescent="0.25">
      <c r="A122" s="28"/>
      <c r="B122" s="23"/>
      <c r="C122" s="23"/>
      <c r="D122" s="137"/>
      <c r="E122" s="147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ht="12.75" customHeight="1" x14ac:dyDescent="0.25">
      <c r="A123" s="28"/>
      <c r="B123" s="23"/>
      <c r="C123" s="23"/>
      <c r="D123" s="137"/>
      <c r="E123" s="147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ht="12.75" customHeight="1" x14ac:dyDescent="0.25">
      <c r="A124" s="28"/>
      <c r="B124" s="23"/>
      <c r="C124" s="23"/>
      <c r="D124" s="137"/>
      <c r="E124" s="147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ht="12.75" customHeight="1" x14ac:dyDescent="0.25">
      <c r="A125" s="28"/>
      <c r="B125" s="23"/>
      <c r="C125" s="23"/>
      <c r="D125" s="137"/>
      <c r="E125" s="147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ht="12.75" customHeight="1" x14ac:dyDescent="0.25">
      <c r="A126" s="28"/>
      <c r="B126" s="23"/>
      <c r="C126" s="23"/>
      <c r="D126" s="137"/>
      <c r="E126" s="147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ht="12.75" customHeight="1" x14ac:dyDescent="0.25">
      <c r="A127" s="28"/>
      <c r="B127" s="23"/>
      <c r="C127" s="23"/>
      <c r="D127" s="137"/>
      <c r="E127" s="147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ht="12.75" customHeight="1" x14ac:dyDescent="0.25">
      <c r="A128" s="28"/>
      <c r="B128" s="23"/>
      <c r="C128" s="23"/>
      <c r="D128" s="137"/>
      <c r="E128" s="147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ht="12.75" customHeight="1" x14ac:dyDescent="0.25">
      <c r="A129" s="28"/>
      <c r="B129" s="23"/>
      <c r="C129" s="23"/>
      <c r="D129" s="137"/>
      <c r="E129" s="147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ht="12.75" customHeight="1" x14ac:dyDescent="0.25">
      <c r="A130" s="28"/>
      <c r="B130" s="23"/>
      <c r="C130" s="23"/>
      <c r="D130" s="137"/>
      <c r="E130" s="147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ht="12.75" customHeight="1" x14ac:dyDescent="0.25">
      <c r="A131" s="28"/>
      <c r="B131" s="23"/>
      <c r="C131" s="23"/>
      <c r="D131" s="137"/>
      <c r="E131" s="147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ht="12.75" customHeight="1" x14ac:dyDescent="0.25">
      <c r="A132" s="28"/>
      <c r="B132" s="23"/>
      <c r="C132" s="23"/>
      <c r="D132" s="137"/>
      <c r="E132" s="147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ht="12.75" customHeight="1" x14ac:dyDescent="0.25">
      <c r="A133" s="28"/>
      <c r="B133" s="23"/>
      <c r="C133" s="23"/>
      <c r="D133" s="137"/>
      <c r="E133" s="147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ht="12.75" customHeight="1" x14ac:dyDescent="0.25">
      <c r="A134" s="28"/>
      <c r="B134" s="23"/>
      <c r="C134" s="23"/>
      <c r="D134" s="137"/>
      <c r="E134" s="147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  <row r="135" spans="1:17" ht="12.75" customHeight="1" x14ac:dyDescent="0.25">
      <c r="A135" s="28"/>
      <c r="B135" s="23"/>
      <c r="C135" s="23"/>
      <c r="D135" s="137"/>
      <c r="E135" s="147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</row>
    <row r="136" spans="1:17" ht="12.75" customHeight="1" x14ac:dyDescent="0.25">
      <c r="A136" s="28"/>
      <c r="B136" s="23"/>
      <c r="C136" s="23"/>
      <c r="D136" s="137"/>
      <c r="E136" s="147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</row>
    <row r="137" spans="1:17" ht="12.75" customHeight="1" x14ac:dyDescent="0.25">
      <c r="A137" s="28"/>
      <c r="B137" s="23"/>
      <c r="C137" s="23"/>
      <c r="D137" s="137"/>
      <c r="E137" s="147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</row>
    <row r="138" spans="1:17" ht="12.75" customHeight="1" x14ac:dyDescent="0.25">
      <c r="A138" s="28"/>
      <c r="B138" s="23"/>
      <c r="C138" s="23"/>
      <c r="D138" s="137"/>
      <c r="E138" s="147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</row>
    <row r="139" spans="1:17" ht="12.75" customHeight="1" x14ac:dyDescent="0.25">
      <c r="A139" s="28"/>
      <c r="B139" s="23"/>
      <c r="C139" s="23"/>
      <c r="D139" s="137"/>
      <c r="E139" s="147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</row>
    <row r="140" spans="1:17" ht="12.75" customHeight="1" x14ac:dyDescent="0.25">
      <c r="A140" s="28"/>
      <c r="B140" s="23"/>
      <c r="C140" s="23"/>
      <c r="D140" s="137"/>
      <c r="E140" s="147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</row>
    <row r="141" spans="1:17" ht="12.75" customHeight="1" x14ac:dyDescent="0.25">
      <c r="A141" s="28"/>
      <c r="B141" s="23"/>
      <c r="C141" s="23"/>
      <c r="D141" s="137"/>
      <c r="E141" s="147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</row>
    <row r="142" spans="1:17" ht="12.75" customHeight="1" x14ac:dyDescent="0.25">
      <c r="A142" s="28"/>
      <c r="B142" s="23"/>
      <c r="C142" s="23"/>
      <c r="D142" s="137"/>
      <c r="E142" s="147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</row>
    <row r="143" spans="1:17" ht="12.75" customHeight="1" x14ac:dyDescent="0.25">
      <c r="A143" s="28"/>
      <c r="B143" s="23"/>
      <c r="C143" s="23"/>
      <c r="D143" s="137"/>
      <c r="E143" s="147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</row>
    <row r="144" spans="1:17" ht="12.75" customHeight="1" x14ac:dyDescent="0.25">
      <c r="A144" s="28"/>
      <c r="B144" s="23"/>
      <c r="C144" s="23"/>
      <c r="D144" s="137"/>
      <c r="E144" s="147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</row>
    <row r="145" spans="1:17" ht="12.75" customHeight="1" x14ac:dyDescent="0.25">
      <c r="A145" s="28"/>
      <c r="B145" s="23"/>
      <c r="C145" s="23"/>
      <c r="D145" s="137"/>
      <c r="E145" s="147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</row>
    <row r="146" spans="1:17" ht="12.75" customHeight="1" x14ac:dyDescent="0.25">
      <c r="A146" s="28"/>
      <c r="B146" s="23"/>
      <c r="C146" s="23"/>
      <c r="D146" s="137"/>
      <c r="E146" s="147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</row>
    <row r="147" spans="1:17" ht="12.75" customHeight="1" x14ac:dyDescent="0.25">
      <c r="A147" s="28"/>
      <c r="B147" s="23"/>
      <c r="C147" s="23"/>
      <c r="D147" s="137"/>
      <c r="E147" s="147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</row>
    <row r="148" spans="1:17" ht="12.75" customHeight="1" x14ac:dyDescent="0.25">
      <c r="A148" s="28"/>
      <c r="B148" s="23"/>
      <c r="C148" s="23"/>
      <c r="D148" s="137"/>
      <c r="E148" s="147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</row>
    <row r="149" spans="1:17" ht="12.75" customHeight="1" x14ac:dyDescent="0.25">
      <c r="A149" s="28"/>
      <c r="B149" s="23"/>
      <c r="C149" s="23"/>
      <c r="D149" s="137"/>
      <c r="E149" s="147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</row>
    <row r="150" spans="1:17" ht="12.75" customHeight="1" x14ac:dyDescent="0.25">
      <c r="A150" s="28"/>
      <c r="B150" s="23"/>
      <c r="C150" s="23"/>
      <c r="D150" s="137"/>
      <c r="E150" s="147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</row>
    <row r="151" spans="1:17" ht="12.75" customHeight="1" x14ac:dyDescent="0.25">
      <c r="A151" s="28"/>
      <c r="B151" s="23"/>
      <c r="C151" s="23"/>
      <c r="D151" s="137"/>
      <c r="E151" s="147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</row>
    <row r="152" spans="1:17" ht="12.75" customHeight="1" x14ac:dyDescent="0.25">
      <c r="A152" s="28"/>
      <c r="B152" s="23"/>
      <c r="C152" s="23"/>
      <c r="D152" s="137"/>
      <c r="E152" s="147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</row>
    <row r="153" spans="1:17" ht="12.75" customHeight="1" x14ac:dyDescent="0.25">
      <c r="A153" s="28"/>
      <c r="B153" s="23"/>
      <c r="C153" s="23"/>
      <c r="D153" s="137"/>
      <c r="E153" s="147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</row>
    <row r="154" spans="1:17" ht="12.75" customHeight="1" x14ac:dyDescent="0.25">
      <c r="A154" s="28"/>
      <c r="B154" s="23"/>
      <c r="C154" s="23"/>
      <c r="D154" s="137"/>
      <c r="E154" s="147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</row>
    <row r="155" spans="1:17" ht="12.75" customHeight="1" x14ac:dyDescent="0.25">
      <c r="A155" s="28"/>
      <c r="B155" s="23"/>
      <c r="C155" s="23"/>
      <c r="D155" s="137"/>
      <c r="E155" s="147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</row>
    <row r="156" spans="1:17" ht="12.75" customHeight="1" x14ac:dyDescent="0.25">
      <c r="A156" s="28"/>
      <c r="B156" s="23"/>
      <c r="C156" s="23"/>
      <c r="D156" s="137"/>
      <c r="E156" s="147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</row>
    <row r="157" spans="1:17" ht="12.75" customHeight="1" x14ac:dyDescent="0.25">
      <c r="A157" s="28"/>
      <c r="B157" s="23"/>
      <c r="C157" s="23"/>
      <c r="D157" s="137"/>
      <c r="E157" s="147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</row>
    <row r="158" spans="1:17" ht="12.75" customHeight="1" x14ac:dyDescent="0.25">
      <c r="A158" s="28"/>
      <c r="B158" s="23"/>
      <c r="C158" s="23"/>
      <c r="D158" s="137"/>
      <c r="E158" s="147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</row>
    <row r="159" spans="1:17" ht="12.75" customHeight="1" x14ac:dyDescent="0.25">
      <c r="A159" s="28"/>
      <c r="B159" s="23"/>
      <c r="C159" s="23"/>
      <c r="D159" s="137"/>
      <c r="E159" s="147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</row>
    <row r="160" spans="1:17" ht="12.75" customHeight="1" x14ac:dyDescent="0.25">
      <c r="A160" s="28"/>
      <c r="B160" s="23"/>
      <c r="C160" s="23"/>
      <c r="D160" s="137"/>
      <c r="E160" s="147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</row>
    <row r="161" spans="1:17" ht="12.75" customHeight="1" x14ac:dyDescent="0.25">
      <c r="A161" s="28"/>
      <c r="B161" s="23"/>
      <c r="C161" s="23"/>
      <c r="D161" s="137"/>
      <c r="E161" s="147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</row>
    <row r="162" spans="1:17" ht="12.75" customHeight="1" x14ac:dyDescent="0.25">
      <c r="A162" s="28"/>
      <c r="B162" s="23"/>
      <c r="C162" s="23"/>
      <c r="D162" s="137"/>
      <c r="E162" s="147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</row>
    <row r="163" spans="1:17" ht="12.75" customHeight="1" x14ac:dyDescent="0.25">
      <c r="A163" s="28"/>
      <c r="B163" s="23"/>
      <c r="C163" s="23"/>
      <c r="D163" s="137"/>
      <c r="E163" s="147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</row>
    <row r="164" spans="1:17" ht="12.75" customHeight="1" x14ac:dyDescent="0.25">
      <c r="A164" s="28"/>
      <c r="B164" s="23"/>
      <c r="C164" s="23"/>
      <c r="D164" s="137"/>
      <c r="E164" s="147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</row>
    <row r="165" spans="1:17" ht="12.75" customHeight="1" x14ac:dyDescent="0.25">
      <c r="A165" s="28"/>
      <c r="B165" s="23"/>
      <c r="C165" s="23"/>
      <c r="D165" s="137"/>
      <c r="E165" s="147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</row>
    <row r="166" spans="1:17" ht="12.75" customHeight="1" x14ac:dyDescent="0.25">
      <c r="A166" s="28"/>
      <c r="B166" s="23"/>
      <c r="C166" s="23"/>
      <c r="D166" s="137"/>
      <c r="E166" s="147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</row>
    <row r="167" spans="1:17" ht="12.75" customHeight="1" x14ac:dyDescent="0.25">
      <c r="A167" s="28"/>
      <c r="B167" s="23"/>
      <c r="C167" s="23"/>
      <c r="D167" s="137"/>
      <c r="E167" s="147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</row>
    <row r="168" spans="1:17" ht="12.75" customHeight="1" x14ac:dyDescent="0.25">
      <c r="A168" s="28"/>
      <c r="B168" s="23"/>
      <c r="C168" s="23"/>
      <c r="D168" s="137"/>
      <c r="E168" s="147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</row>
    <row r="169" spans="1:17" ht="12.75" customHeight="1" x14ac:dyDescent="0.25">
      <c r="A169" s="28"/>
      <c r="B169" s="23"/>
      <c r="C169" s="23"/>
      <c r="D169" s="137"/>
      <c r="E169" s="147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</row>
    <row r="170" spans="1:17" ht="12.75" customHeight="1" x14ac:dyDescent="0.25">
      <c r="A170" s="28"/>
      <c r="B170" s="23"/>
      <c r="C170" s="23"/>
      <c r="D170" s="137"/>
      <c r="E170" s="147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</row>
    <row r="171" spans="1:17" ht="12.75" customHeight="1" x14ac:dyDescent="0.25">
      <c r="A171" s="28"/>
      <c r="B171" s="23"/>
      <c r="C171" s="23"/>
      <c r="D171" s="137"/>
      <c r="E171" s="147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</row>
    <row r="172" spans="1:17" ht="12.75" customHeight="1" x14ac:dyDescent="0.25">
      <c r="A172" s="28"/>
      <c r="B172" s="23"/>
      <c r="C172" s="23"/>
      <c r="D172" s="137"/>
      <c r="E172" s="147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</row>
    <row r="173" spans="1:17" ht="12.75" customHeight="1" x14ac:dyDescent="0.25">
      <c r="A173" s="28"/>
      <c r="B173" s="23"/>
      <c r="C173" s="23"/>
      <c r="D173" s="137"/>
      <c r="E173" s="147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</row>
    <row r="174" spans="1:17" ht="12.75" customHeight="1" x14ac:dyDescent="0.25">
      <c r="A174" s="28"/>
      <c r="B174" s="23"/>
      <c r="C174" s="23"/>
      <c r="D174" s="137"/>
      <c r="E174" s="147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</row>
    <row r="175" spans="1:17" ht="12.75" customHeight="1" x14ac:dyDescent="0.25">
      <c r="A175" s="28"/>
      <c r="B175" s="23"/>
      <c r="C175" s="23"/>
      <c r="D175" s="137"/>
      <c r="E175" s="147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</row>
    <row r="176" spans="1:17" ht="12.75" customHeight="1" x14ac:dyDescent="0.25">
      <c r="A176" s="28"/>
      <c r="B176" s="23"/>
      <c r="C176" s="23"/>
      <c r="D176" s="137"/>
      <c r="E176" s="147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</row>
    <row r="177" spans="1:17" ht="12.75" customHeight="1" x14ac:dyDescent="0.25">
      <c r="A177" s="28"/>
      <c r="B177" s="23"/>
      <c r="C177" s="23"/>
      <c r="D177" s="137"/>
      <c r="E177" s="147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</row>
    <row r="178" spans="1:17" ht="12.75" customHeight="1" x14ac:dyDescent="0.25">
      <c r="A178" s="28"/>
      <c r="B178" s="23"/>
      <c r="C178" s="23"/>
      <c r="D178" s="137"/>
      <c r="E178" s="147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</row>
    <row r="179" spans="1:17" ht="12.75" customHeight="1" x14ac:dyDescent="0.25">
      <c r="A179" s="28"/>
      <c r="B179" s="23"/>
      <c r="C179" s="23"/>
      <c r="D179" s="137"/>
      <c r="E179" s="147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</row>
    <row r="180" spans="1:17" ht="12.75" customHeight="1" x14ac:dyDescent="0.25">
      <c r="A180" s="28"/>
      <c r="B180" s="23"/>
      <c r="C180" s="23"/>
      <c r="D180" s="137"/>
      <c r="E180" s="147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</row>
    <row r="181" spans="1:17" ht="12.75" customHeight="1" x14ac:dyDescent="0.25">
      <c r="A181" s="28"/>
      <c r="B181" s="23"/>
      <c r="C181" s="23"/>
      <c r="D181" s="137"/>
      <c r="E181" s="147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</row>
    <row r="182" spans="1:17" ht="12.75" customHeight="1" x14ac:dyDescent="0.25">
      <c r="A182" s="28"/>
      <c r="B182" s="23"/>
      <c r="C182" s="23"/>
      <c r="D182" s="137"/>
      <c r="E182" s="147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</row>
    <row r="183" spans="1:17" ht="12.75" customHeight="1" x14ac:dyDescent="0.25">
      <c r="A183" s="28"/>
      <c r="B183" s="23"/>
      <c r="C183" s="23"/>
      <c r="D183" s="137"/>
      <c r="E183" s="147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</row>
    <row r="184" spans="1:17" ht="12.75" customHeight="1" x14ac:dyDescent="0.25">
      <c r="A184" s="28"/>
      <c r="B184" s="23"/>
      <c r="C184" s="23"/>
      <c r="D184" s="137"/>
      <c r="E184" s="147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</row>
    <row r="185" spans="1:17" ht="12.75" customHeight="1" x14ac:dyDescent="0.25">
      <c r="A185" s="28"/>
      <c r="B185" s="23"/>
      <c r="C185" s="23"/>
      <c r="D185" s="137"/>
      <c r="E185" s="147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</row>
    <row r="186" spans="1:17" ht="12.75" customHeight="1" x14ac:dyDescent="0.25">
      <c r="A186" s="28"/>
      <c r="B186" s="23"/>
      <c r="C186" s="23"/>
      <c r="D186" s="137"/>
      <c r="E186" s="147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</row>
    <row r="187" spans="1:17" ht="12.75" customHeight="1" x14ac:dyDescent="0.25">
      <c r="A187" s="28"/>
      <c r="B187" s="23"/>
      <c r="C187" s="23"/>
      <c r="D187" s="137"/>
      <c r="E187" s="147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</row>
    <row r="188" spans="1:17" ht="12.75" customHeight="1" x14ac:dyDescent="0.25">
      <c r="A188" s="28"/>
      <c r="B188" s="23"/>
      <c r="C188" s="23"/>
      <c r="D188" s="137"/>
      <c r="E188" s="147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</row>
    <row r="189" spans="1:17" ht="12.75" customHeight="1" x14ac:dyDescent="0.25">
      <c r="A189" s="28"/>
      <c r="B189" s="23"/>
      <c r="C189" s="23"/>
      <c r="D189" s="137"/>
      <c r="E189" s="14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ht="12.75" customHeight="1" x14ac:dyDescent="0.25">
      <c r="A190" s="28"/>
      <c r="B190" s="23"/>
      <c r="C190" s="23"/>
      <c r="D190" s="137"/>
      <c r="E190" s="147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</row>
    <row r="191" spans="1:17" ht="12.75" customHeight="1" x14ac:dyDescent="0.25">
      <c r="A191" s="28"/>
      <c r="B191" s="23"/>
      <c r="C191" s="23"/>
      <c r="D191" s="137"/>
      <c r="E191" s="147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</row>
    <row r="192" spans="1:17" ht="12.75" customHeight="1" x14ac:dyDescent="0.25">
      <c r="A192" s="28"/>
      <c r="B192" s="23"/>
      <c r="C192" s="23"/>
      <c r="D192" s="137"/>
      <c r="E192" s="147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</row>
    <row r="193" spans="1:17" ht="12.75" customHeight="1" x14ac:dyDescent="0.25">
      <c r="A193" s="28"/>
      <c r="B193" s="23"/>
      <c r="C193" s="23"/>
      <c r="D193" s="137"/>
      <c r="E193" s="147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</row>
    <row r="194" spans="1:17" ht="12.75" customHeight="1" x14ac:dyDescent="0.25">
      <c r="A194" s="28"/>
      <c r="B194" s="23"/>
      <c r="C194" s="23"/>
      <c r="D194" s="137"/>
      <c r="E194" s="147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</row>
    <row r="195" spans="1:17" ht="12.75" customHeight="1" x14ac:dyDescent="0.25">
      <c r="A195" s="28"/>
      <c r="B195" s="23"/>
      <c r="C195" s="23"/>
      <c r="D195" s="137"/>
      <c r="E195" s="147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</row>
    <row r="196" spans="1:17" ht="12.75" customHeight="1" x14ac:dyDescent="0.25">
      <c r="A196" s="28"/>
      <c r="B196" s="23"/>
      <c r="C196" s="23"/>
      <c r="D196" s="137"/>
      <c r="E196" s="147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</row>
    <row r="197" spans="1:17" ht="12.75" customHeight="1" x14ac:dyDescent="0.25">
      <c r="A197" s="28"/>
      <c r="B197" s="23"/>
      <c r="C197" s="23"/>
      <c r="D197" s="137"/>
      <c r="E197" s="147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</row>
    <row r="198" spans="1:17" ht="12.75" customHeight="1" x14ac:dyDescent="0.25">
      <c r="A198" s="28"/>
      <c r="B198" s="23"/>
      <c r="C198" s="23"/>
      <c r="D198" s="137"/>
      <c r="E198" s="147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</row>
    <row r="199" spans="1:17" ht="12.75" customHeight="1" x14ac:dyDescent="0.25">
      <c r="A199" s="28"/>
      <c r="B199" s="23"/>
      <c r="C199" s="23"/>
      <c r="D199" s="137"/>
      <c r="E199" s="147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</row>
    <row r="200" spans="1:17" ht="12.75" customHeight="1" x14ac:dyDescent="0.25">
      <c r="A200" s="28"/>
      <c r="B200" s="23"/>
      <c r="C200" s="23"/>
      <c r="D200" s="137"/>
      <c r="E200" s="147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</row>
    <row r="201" spans="1:17" ht="12.75" customHeight="1" x14ac:dyDescent="0.25">
      <c r="A201" s="28"/>
      <c r="B201" s="23"/>
      <c r="C201" s="23"/>
      <c r="D201" s="137"/>
      <c r="E201" s="147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</row>
    <row r="202" spans="1:17" ht="12.75" customHeight="1" x14ac:dyDescent="0.25">
      <c r="A202" s="28"/>
      <c r="B202" s="23"/>
      <c r="C202" s="23"/>
      <c r="D202" s="137"/>
      <c r="E202" s="147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</row>
    <row r="203" spans="1:17" ht="12.75" customHeight="1" x14ac:dyDescent="0.25">
      <c r="A203" s="28"/>
      <c r="B203" s="23"/>
      <c r="C203" s="23"/>
      <c r="D203" s="137"/>
      <c r="E203" s="147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</row>
    <row r="204" spans="1:17" ht="12.75" customHeight="1" x14ac:dyDescent="0.25">
      <c r="A204" s="28"/>
      <c r="B204" s="23"/>
      <c r="C204" s="23"/>
      <c r="D204" s="137"/>
      <c r="E204" s="147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</row>
    <row r="205" spans="1:17" ht="12.75" customHeight="1" x14ac:dyDescent="0.25">
      <c r="A205" s="28"/>
      <c r="B205" s="23"/>
      <c r="C205" s="23"/>
      <c r="D205" s="137"/>
      <c r="E205" s="147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</row>
    <row r="206" spans="1:17" ht="12.75" customHeight="1" x14ac:dyDescent="0.25">
      <c r="A206" s="28"/>
      <c r="B206" s="23"/>
      <c r="C206" s="23"/>
      <c r="D206" s="137"/>
      <c r="E206" s="147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</row>
    <row r="207" spans="1:17" ht="12.75" customHeight="1" x14ac:dyDescent="0.25">
      <c r="A207" s="28"/>
      <c r="B207" s="23"/>
      <c r="C207" s="23"/>
      <c r="D207" s="137"/>
      <c r="E207" s="147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</row>
    <row r="208" spans="1:17" ht="12.75" customHeight="1" x14ac:dyDescent="0.25">
      <c r="A208" s="28"/>
      <c r="B208" s="23"/>
      <c r="C208" s="23"/>
      <c r="D208" s="137"/>
      <c r="E208" s="147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</row>
    <row r="209" spans="1:17" ht="12.75" customHeight="1" x14ac:dyDescent="0.25">
      <c r="A209" s="28"/>
      <c r="B209" s="23"/>
      <c r="C209" s="23"/>
      <c r="D209" s="137"/>
      <c r="E209" s="147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</row>
    <row r="210" spans="1:17" ht="12.75" customHeight="1" x14ac:dyDescent="0.25">
      <c r="A210" s="28"/>
      <c r="B210" s="23"/>
      <c r="C210" s="23"/>
      <c r="D210" s="137"/>
      <c r="E210" s="147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</row>
    <row r="211" spans="1:17" ht="12.75" customHeight="1" x14ac:dyDescent="0.25">
      <c r="A211" s="28"/>
      <c r="B211" s="23"/>
      <c r="C211" s="23"/>
      <c r="D211" s="137"/>
      <c r="E211" s="147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</row>
    <row r="212" spans="1:17" ht="12.75" customHeight="1" x14ac:dyDescent="0.25">
      <c r="A212" s="28"/>
      <c r="B212" s="23"/>
      <c r="C212" s="23"/>
      <c r="D212" s="137"/>
      <c r="E212" s="147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</row>
    <row r="213" spans="1:17" ht="12.75" customHeight="1" x14ac:dyDescent="0.25">
      <c r="A213" s="28"/>
      <c r="B213" s="23"/>
      <c r="C213" s="23"/>
      <c r="D213" s="137"/>
      <c r="E213" s="147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</row>
    <row r="214" spans="1:17" ht="12.75" customHeight="1" x14ac:dyDescent="0.25">
      <c r="A214" s="28"/>
      <c r="B214" s="23"/>
      <c r="C214" s="23"/>
      <c r="D214" s="137"/>
      <c r="E214" s="147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</row>
    <row r="215" spans="1:17" ht="12.75" customHeight="1" x14ac:dyDescent="0.25">
      <c r="A215" s="28"/>
      <c r="B215" s="23"/>
      <c r="C215" s="23"/>
      <c r="D215" s="137"/>
      <c r="E215" s="147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</row>
    <row r="216" spans="1:17" ht="12.75" customHeight="1" x14ac:dyDescent="0.25">
      <c r="A216" s="28"/>
      <c r="B216" s="23"/>
      <c r="C216" s="23"/>
      <c r="D216" s="137"/>
      <c r="E216" s="147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</row>
    <row r="217" spans="1:17" ht="12.75" customHeight="1" x14ac:dyDescent="0.25">
      <c r="A217" s="28"/>
      <c r="B217" s="23"/>
      <c r="C217" s="23"/>
      <c r="D217" s="137"/>
      <c r="E217" s="147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</row>
    <row r="218" spans="1:17" ht="12.75" customHeight="1" x14ac:dyDescent="0.25">
      <c r="A218" s="28"/>
      <c r="B218" s="23"/>
      <c r="C218" s="23"/>
      <c r="D218" s="137"/>
      <c r="E218" s="147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</row>
    <row r="219" spans="1:17" ht="12.75" customHeight="1" x14ac:dyDescent="0.25">
      <c r="A219" s="28"/>
      <c r="B219" s="23"/>
      <c r="C219" s="23"/>
      <c r="D219" s="137"/>
      <c r="E219" s="147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</row>
    <row r="220" spans="1:17" ht="12.75" customHeight="1" x14ac:dyDescent="0.25">
      <c r="A220" s="28"/>
      <c r="B220" s="23"/>
      <c r="C220" s="23"/>
      <c r="D220" s="137"/>
      <c r="E220" s="147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</row>
    <row r="221" spans="1:17" ht="12.75" customHeight="1" x14ac:dyDescent="0.25">
      <c r="A221" s="28"/>
      <c r="B221" s="23"/>
      <c r="C221" s="23"/>
      <c r="D221" s="137"/>
      <c r="E221" s="147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</row>
    <row r="222" spans="1:17" ht="12.75" customHeight="1" x14ac:dyDescent="0.25">
      <c r="A222" s="28"/>
      <c r="B222" s="23"/>
      <c r="C222" s="23"/>
      <c r="D222" s="137"/>
      <c r="E222" s="147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</row>
    <row r="223" spans="1:17" ht="12.75" customHeight="1" x14ac:dyDescent="0.25">
      <c r="A223" s="28"/>
      <c r="B223" s="23"/>
      <c r="C223" s="23"/>
      <c r="D223" s="137"/>
      <c r="E223" s="147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</row>
    <row r="224" spans="1:17" ht="12.75" customHeight="1" x14ac:dyDescent="0.25">
      <c r="A224" s="28"/>
      <c r="B224" s="23"/>
      <c r="C224" s="23"/>
      <c r="D224" s="137"/>
      <c r="E224" s="147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</row>
    <row r="225" spans="1:17" ht="12.75" customHeight="1" x14ac:dyDescent="0.25">
      <c r="A225" s="28"/>
      <c r="B225" s="23"/>
      <c r="C225" s="23"/>
      <c r="D225" s="137"/>
      <c r="E225" s="147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</row>
    <row r="226" spans="1:17" ht="12.75" customHeight="1" x14ac:dyDescent="0.25">
      <c r="A226" s="28"/>
      <c r="B226" s="23"/>
      <c r="C226" s="23"/>
      <c r="D226" s="137"/>
      <c r="E226" s="147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</row>
    <row r="227" spans="1:17" ht="12.75" customHeight="1" x14ac:dyDescent="0.25">
      <c r="A227" s="28"/>
      <c r="B227" s="23"/>
      <c r="C227" s="23"/>
      <c r="D227" s="137"/>
      <c r="E227" s="147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</row>
    <row r="228" spans="1:17" ht="12.75" customHeight="1" x14ac:dyDescent="0.25">
      <c r="A228" s="28"/>
      <c r="B228" s="23"/>
      <c r="C228" s="23"/>
      <c r="D228" s="137"/>
      <c r="E228" s="147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</row>
    <row r="229" spans="1:17" ht="12.75" customHeight="1" x14ac:dyDescent="0.25">
      <c r="A229" s="28"/>
      <c r="B229" s="23"/>
      <c r="C229" s="23"/>
      <c r="D229" s="137"/>
      <c r="E229" s="147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</row>
    <row r="230" spans="1:17" ht="12.75" customHeight="1" x14ac:dyDescent="0.25">
      <c r="A230" s="28"/>
      <c r="B230" s="23"/>
      <c r="C230" s="23"/>
      <c r="D230" s="137"/>
      <c r="E230" s="147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</row>
    <row r="231" spans="1:17" ht="12.75" customHeight="1" x14ac:dyDescent="0.25">
      <c r="A231" s="28"/>
      <c r="B231" s="23"/>
      <c r="C231" s="23"/>
      <c r="D231" s="137"/>
      <c r="E231" s="147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</row>
    <row r="232" spans="1:17" ht="12.75" customHeight="1" x14ac:dyDescent="0.25">
      <c r="A232" s="28"/>
      <c r="B232" s="23"/>
      <c r="C232" s="23"/>
      <c r="D232" s="137"/>
      <c r="E232" s="147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</row>
    <row r="233" spans="1:17" ht="12.75" customHeight="1" x14ac:dyDescent="0.25">
      <c r="A233" s="28"/>
      <c r="B233" s="23"/>
      <c r="C233" s="23"/>
      <c r="D233" s="137"/>
      <c r="E233" s="147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</row>
    <row r="234" spans="1:17" ht="12.75" customHeight="1" x14ac:dyDescent="0.25">
      <c r="A234" s="28"/>
      <c r="B234" s="23"/>
      <c r="C234" s="23"/>
      <c r="D234" s="137"/>
      <c r="E234" s="147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</row>
    <row r="235" spans="1:17" ht="12.75" customHeight="1" x14ac:dyDescent="0.25">
      <c r="A235" s="28"/>
      <c r="B235" s="23"/>
      <c r="C235" s="23"/>
      <c r="D235" s="137"/>
      <c r="E235" s="147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</row>
    <row r="236" spans="1:17" ht="12.75" customHeight="1" x14ac:dyDescent="0.25">
      <c r="A236" s="28"/>
      <c r="B236" s="23"/>
      <c r="C236" s="23"/>
      <c r="D236" s="137"/>
      <c r="E236" s="147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</row>
    <row r="237" spans="1:17" ht="12.75" customHeight="1" x14ac:dyDescent="0.25">
      <c r="A237" s="28"/>
      <c r="B237" s="23"/>
      <c r="C237" s="23"/>
      <c r="D237" s="137"/>
      <c r="E237" s="147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</row>
    <row r="238" spans="1:17" ht="12.75" customHeight="1" x14ac:dyDescent="0.25">
      <c r="A238" s="28"/>
      <c r="B238" s="23"/>
      <c r="C238" s="23"/>
      <c r="D238" s="137"/>
      <c r="E238" s="147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</row>
    <row r="239" spans="1:17" ht="12.75" customHeight="1" x14ac:dyDescent="0.25">
      <c r="A239" s="28"/>
      <c r="B239" s="23"/>
      <c r="C239" s="23"/>
      <c r="D239" s="137"/>
      <c r="E239" s="147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</row>
    <row r="240" spans="1:17" ht="12.75" customHeight="1" x14ac:dyDescent="0.25">
      <c r="A240" s="28"/>
      <c r="B240" s="23"/>
      <c r="C240" s="23"/>
      <c r="D240" s="137"/>
      <c r="E240" s="147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</row>
    <row r="241" spans="1:17" ht="12.75" customHeight="1" x14ac:dyDescent="0.25">
      <c r="A241" s="28"/>
      <c r="B241" s="23"/>
      <c r="C241" s="23"/>
      <c r="D241" s="137"/>
      <c r="E241" s="147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</row>
    <row r="242" spans="1:17" ht="12.75" customHeight="1" x14ac:dyDescent="0.25">
      <c r="A242" s="28"/>
      <c r="B242" s="23"/>
      <c r="C242" s="23"/>
      <c r="D242" s="137"/>
      <c r="E242" s="147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</row>
    <row r="243" spans="1:17" ht="12.75" customHeight="1" x14ac:dyDescent="0.25">
      <c r="A243" s="28"/>
      <c r="B243" s="23"/>
      <c r="C243" s="23"/>
      <c r="D243" s="137"/>
      <c r="E243" s="147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</row>
    <row r="244" spans="1:17" ht="12.75" customHeight="1" x14ac:dyDescent="0.25">
      <c r="A244" s="28"/>
      <c r="B244" s="23"/>
      <c r="C244" s="23"/>
      <c r="D244" s="137"/>
      <c r="E244" s="147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</row>
    <row r="245" spans="1:17" ht="12.75" customHeight="1" x14ac:dyDescent="0.25">
      <c r="A245" s="28"/>
      <c r="B245" s="23"/>
      <c r="C245" s="23"/>
      <c r="D245" s="137"/>
      <c r="E245" s="147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</row>
    <row r="246" spans="1:17" ht="12.75" customHeight="1" x14ac:dyDescent="0.25">
      <c r="A246" s="28"/>
      <c r="B246" s="23"/>
      <c r="C246" s="23"/>
      <c r="D246" s="137"/>
      <c r="E246" s="147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</row>
    <row r="247" spans="1:17" ht="12.75" customHeight="1" x14ac:dyDescent="0.25">
      <c r="A247" s="28"/>
      <c r="B247" s="23"/>
      <c r="C247" s="23"/>
      <c r="D247" s="137"/>
      <c r="E247" s="147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</row>
    <row r="248" spans="1:17" ht="12.75" customHeight="1" x14ac:dyDescent="0.25">
      <c r="A248" s="28"/>
      <c r="B248" s="23"/>
      <c r="C248" s="23"/>
      <c r="D248" s="137"/>
      <c r="E248" s="147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</row>
    <row r="249" spans="1:17" ht="12.75" customHeight="1" x14ac:dyDescent="0.25">
      <c r="A249" s="28"/>
      <c r="B249" s="23"/>
      <c r="C249" s="23"/>
      <c r="D249" s="137"/>
      <c r="E249" s="147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</row>
    <row r="250" spans="1:17" ht="12.75" customHeight="1" x14ac:dyDescent="0.25">
      <c r="A250" s="28"/>
      <c r="B250" s="23"/>
      <c r="C250" s="23"/>
      <c r="D250" s="137"/>
      <c r="E250" s="147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</row>
    <row r="251" spans="1:17" ht="12.75" customHeight="1" x14ac:dyDescent="0.25">
      <c r="A251" s="28"/>
      <c r="B251" s="23"/>
      <c r="C251" s="23"/>
      <c r="D251" s="137"/>
      <c r="E251" s="147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</row>
    <row r="252" spans="1:17" ht="12.75" customHeight="1" x14ac:dyDescent="0.25">
      <c r="A252" s="28"/>
      <c r="B252" s="23"/>
      <c r="C252" s="23"/>
      <c r="D252" s="137"/>
      <c r="E252" s="147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</row>
    <row r="253" spans="1:17" ht="12.75" customHeight="1" x14ac:dyDescent="0.25">
      <c r="A253" s="28"/>
      <c r="B253" s="23"/>
      <c r="C253" s="23"/>
      <c r="D253" s="137"/>
      <c r="E253" s="147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</row>
    <row r="254" spans="1:17" ht="12.75" customHeight="1" x14ac:dyDescent="0.25">
      <c r="A254" s="28"/>
      <c r="B254" s="23"/>
      <c r="C254" s="23"/>
      <c r="D254" s="137"/>
      <c r="E254" s="147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</row>
    <row r="255" spans="1:17" ht="12.75" customHeight="1" x14ac:dyDescent="0.25">
      <c r="A255" s="28"/>
      <c r="B255" s="23"/>
      <c r="C255" s="23"/>
      <c r="D255" s="137"/>
      <c r="E255" s="147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</row>
    <row r="256" spans="1:17" ht="12.75" customHeight="1" x14ac:dyDescent="0.25">
      <c r="A256" s="28"/>
      <c r="B256" s="23"/>
      <c r="C256" s="23"/>
      <c r="D256" s="137"/>
      <c r="E256" s="147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</row>
    <row r="257" spans="1:17" ht="12.75" customHeight="1" x14ac:dyDescent="0.25">
      <c r="A257" s="28"/>
      <c r="B257" s="23"/>
      <c r="C257" s="23"/>
      <c r="D257" s="137"/>
      <c r="E257" s="147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</row>
    <row r="258" spans="1:17" ht="12.75" customHeight="1" x14ac:dyDescent="0.25">
      <c r="A258" s="28"/>
      <c r="B258" s="23"/>
      <c r="C258" s="23"/>
      <c r="D258" s="137"/>
      <c r="E258" s="147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</row>
    <row r="259" spans="1:17" ht="12.75" customHeight="1" x14ac:dyDescent="0.25">
      <c r="A259" s="28"/>
      <c r="B259" s="23"/>
      <c r="C259" s="23"/>
      <c r="D259" s="137"/>
      <c r="E259" s="147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</row>
    <row r="260" spans="1:17" ht="12.75" customHeight="1" x14ac:dyDescent="0.25">
      <c r="A260" s="28"/>
      <c r="B260" s="23"/>
      <c r="C260" s="23"/>
      <c r="D260" s="137"/>
      <c r="E260" s="147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</row>
    <row r="261" spans="1:17" ht="12.75" customHeight="1" x14ac:dyDescent="0.25">
      <c r="A261" s="28"/>
      <c r="B261" s="23"/>
      <c r="C261" s="23"/>
      <c r="D261" s="137"/>
      <c r="E261" s="147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</row>
    <row r="262" spans="1:17" ht="12.75" customHeight="1" x14ac:dyDescent="0.25">
      <c r="A262" s="28"/>
      <c r="B262" s="23"/>
      <c r="C262" s="23"/>
      <c r="D262" s="137"/>
      <c r="E262" s="147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</row>
    <row r="263" spans="1:17" ht="12.75" customHeight="1" x14ac:dyDescent="0.25">
      <c r="A263" s="28"/>
      <c r="B263" s="23"/>
      <c r="C263" s="23"/>
      <c r="D263" s="137"/>
      <c r="E263" s="147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</row>
    <row r="264" spans="1:17" ht="12.75" customHeight="1" x14ac:dyDescent="0.25">
      <c r="A264" s="28"/>
      <c r="B264" s="23"/>
      <c r="C264" s="23"/>
      <c r="D264" s="137"/>
      <c r="E264" s="147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</row>
    <row r="265" spans="1:17" ht="12.75" customHeight="1" x14ac:dyDescent="0.25">
      <c r="A265" s="28"/>
      <c r="B265" s="23"/>
      <c r="C265" s="23"/>
      <c r="D265" s="137"/>
      <c r="E265" s="147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</row>
    <row r="266" spans="1:17" ht="12.75" customHeight="1" x14ac:dyDescent="0.25">
      <c r="A266" s="28"/>
      <c r="B266" s="23"/>
      <c r="C266" s="23"/>
      <c r="D266" s="137"/>
      <c r="E266" s="147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</row>
    <row r="267" spans="1:17" ht="12.75" customHeight="1" x14ac:dyDescent="0.25">
      <c r="A267" s="28"/>
      <c r="B267" s="23"/>
      <c r="C267" s="23"/>
      <c r="D267" s="137"/>
      <c r="E267" s="147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</row>
    <row r="268" spans="1:17" ht="12.75" customHeight="1" x14ac:dyDescent="0.25">
      <c r="A268" s="28"/>
      <c r="B268" s="23"/>
      <c r="C268" s="23"/>
      <c r="D268" s="137"/>
      <c r="E268" s="147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</row>
    <row r="269" spans="1:17" ht="12.75" customHeight="1" x14ac:dyDescent="0.25">
      <c r="A269" s="28"/>
      <c r="B269" s="23"/>
      <c r="C269" s="23"/>
      <c r="D269" s="137"/>
      <c r="E269" s="147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</row>
    <row r="270" spans="1:17" ht="12.75" customHeight="1" x14ac:dyDescent="0.25">
      <c r="A270" s="28"/>
      <c r="B270" s="23"/>
      <c r="C270" s="23"/>
      <c r="D270" s="137"/>
      <c r="E270" s="147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</row>
    <row r="271" spans="1:17" ht="12.75" customHeight="1" x14ac:dyDescent="0.25">
      <c r="A271" s="28"/>
      <c r="B271" s="23"/>
      <c r="C271" s="23"/>
      <c r="D271" s="137"/>
      <c r="E271" s="147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</row>
    <row r="272" spans="1:17" ht="12.75" customHeight="1" x14ac:dyDescent="0.25">
      <c r="A272" s="28"/>
      <c r="B272" s="23"/>
      <c r="C272" s="23"/>
      <c r="D272" s="137"/>
      <c r="E272" s="147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</row>
    <row r="273" spans="1:17" ht="12.75" customHeight="1" x14ac:dyDescent="0.25">
      <c r="A273" s="28"/>
      <c r="B273" s="23"/>
      <c r="C273" s="23"/>
      <c r="D273" s="137"/>
      <c r="E273" s="147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</row>
    <row r="274" spans="1:17" ht="12.75" customHeight="1" x14ac:dyDescent="0.25">
      <c r="A274" s="28"/>
      <c r="B274" s="23"/>
      <c r="C274" s="23"/>
      <c r="D274" s="137"/>
      <c r="E274" s="147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</row>
    <row r="275" spans="1:17" ht="12.75" customHeight="1" x14ac:dyDescent="0.25">
      <c r="A275" s="28"/>
      <c r="B275" s="23"/>
      <c r="C275" s="23"/>
      <c r="D275" s="137"/>
      <c r="E275" s="147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</row>
    <row r="276" spans="1:17" ht="12.75" customHeight="1" x14ac:dyDescent="0.25">
      <c r="A276" s="28"/>
      <c r="B276" s="23"/>
      <c r="C276" s="23"/>
      <c r="D276" s="137"/>
      <c r="E276" s="147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</row>
    <row r="277" spans="1:17" ht="12.75" customHeight="1" x14ac:dyDescent="0.25">
      <c r="A277" s="28"/>
      <c r="B277" s="23"/>
      <c r="C277" s="23"/>
      <c r="D277" s="137"/>
      <c r="E277" s="147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</row>
    <row r="278" spans="1:17" ht="12.75" customHeight="1" x14ac:dyDescent="0.25">
      <c r="A278" s="28"/>
      <c r="B278" s="23"/>
      <c r="C278" s="23"/>
      <c r="D278" s="137"/>
      <c r="E278" s="147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</row>
    <row r="279" spans="1:17" ht="12.75" customHeight="1" x14ac:dyDescent="0.25">
      <c r="A279" s="28"/>
      <c r="B279" s="23"/>
      <c r="C279" s="23"/>
      <c r="D279" s="137"/>
      <c r="E279" s="147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</row>
    <row r="280" spans="1:17" ht="12.75" customHeight="1" x14ac:dyDescent="0.25">
      <c r="A280" s="28"/>
      <c r="B280" s="23"/>
      <c r="C280" s="23"/>
      <c r="D280" s="137"/>
      <c r="E280" s="147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</row>
    <row r="281" spans="1:17" ht="12.75" customHeight="1" x14ac:dyDescent="0.25">
      <c r="A281" s="28"/>
      <c r="B281" s="23"/>
      <c r="C281" s="23"/>
      <c r="D281" s="137"/>
      <c r="E281" s="147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</row>
    <row r="282" spans="1:17" ht="12.75" customHeight="1" x14ac:dyDescent="0.25">
      <c r="A282" s="28"/>
      <c r="B282" s="23"/>
      <c r="C282" s="23"/>
      <c r="D282" s="137"/>
      <c r="E282" s="147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</row>
    <row r="283" spans="1:17" ht="12.75" customHeight="1" x14ac:dyDescent="0.25">
      <c r="A283" s="28"/>
      <c r="B283" s="23"/>
      <c r="C283" s="23"/>
      <c r="D283" s="137"/>
      <c r="E283" s="147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</row>
    <row r="284" spans="1:17" ht="12.75" customHeight="1" x14ac:dyDescent="0.25">
      <c r="A284" s="28"/>
      <c r="B284" s="23"/>
      <c r="C284" s="23"/>
      <c r="D284" s="137"/>
      <c r="E284" s="147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</row>
    <row r="285" spans="1:17" ht="12.75" customHeight="1" x14ac:dyDescent="0.25">
      <c r="A285" s="28"/>
      <c r="B285" s="23"/>
      <c r="C285" s="23"/>
      <c r="D285" s="137"/>
      <c r="E285" s="147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</row>
    <row r="286" spans="1:17" ht="12.75" customHeight="1" x14ac:dyDescent="0.25">
      <c r="A286" s="28"/>
      <c r="B286" s="23"/>
      <c r="C286" s="23"/>
      <c r="D286" s="137"/>
      <c r="E286" s="147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</row>
    <row r="287" spans="1:17" ht="12.75" customHeight="1" x14ac:dyDescent="0.25">
      <c r="A287" s="28"/>
      <c r="B287" s="23"/>
      <c r="C287" s="23"/>
      <c r="D287" s="137"/>
      <c r="E287" s="147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</row>
    <row r="288" spans="1:17" ht="12.75" customHeight="1" x14ac:dyDescent="0.25">
      <c r="A288" s="28"/>
      <c r="B288" s="23"/>
      <c r="C288" s="23"/>
      <c r="D288" s="137"/>
      <c r="E288" s="147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</row>
    <row r="289" spans="1:17" ht="12.75" customHeight="1" x14ac:dyDescent="0.25">
      <c r="A289" s="28"/>
      <c r="B289" s="23"/>
      <c r="C289" s="23"/>
      <c r="D289" s="137"/>
      <c r="E289" s="147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</row>
    <row r="290" spans="1:17" ht="12.75" customHeight="1" x14ac:dyDescent="0.25">
      <c r="A290" s="28"/>
      <c r="B290" s="23"/>
      <c r="C290" s="23"/>
      <c r="D290" s="137"/>
      <c r="E290" s="147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</row>
    <row r="291" spans="1:17" ht="12.75" customHeight="1" x14ac:dyDescent="0.25">
      <c r="A291" s="28"/>
      <c r="B291" s="23"/>
      <c r="C291" s="23"/>
      <c r="D291" s="137"/>
      <c r="E291" s="147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</row>
    <row r="292" spans="1:17" ht="12.75" customHeight="1" x14ac:dyDescent="0.25">
      <c r="A292" s="28"/>
      <c r="B292" s="23"/>
      <c r="C292" s="23"/>
      <c r="D292" s="137"/>
      <c r="E292" s="147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</row>
    <row r="293" spans="1:17" ht="12.75" customHeight="1" x14ac:dyDescent="0.25">
      <c r="A293" s="28"/>
      <c r="B293" s="23"/>
      <c r="C293" s="23"/>
      <c r="D293" s="137"/>
      <c r="E293" s="147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</row>
    <row r="294" spans="1:17" ht="12.75" customHeight="1" x14ac:dyDescent="0.25">
      <c r="A294" s="28"/>
      <c r="B294" s="23"/>
      <c r="C294" s="23"/>
      <c r="D294" s="137"/>
      <c r="E294" s="147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</row>
    <row r="295" spans="1:17" ht="12.75" customHeight="1" x14ac:dyDescent="0.25">
      <c r="A295" s="28"/>
      <c r="B295" s="23"/>
      <c r="C295" s="23"/>
      <c r="D295" s="137"/>
      <c r="E295" s="147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</row>
    <row r="296" spans="1:17" ht="12.75" customHeight="1" x14ac:dyDescent="0.25">
      <c r="A296" s="28"/>
      <c r="B296" s="23"/>
      <c r="C296" s="23"/>
      <c r="D296" s="137"/>
      <c r="E296" s="147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</row>
    <row r="297" spans="1:17" ht="12.75" customHeight="1" x14ac:dyDescent="0.25">
      <c r="A297" s="28"/>
      <c r="B297" s="23"/>
      <c r="C297" s="23"/>
      <c r="D297" s="137"/>
      <c r="E297" s="147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</row>
    <row r="298" spans="1:17" ht="12.75" customHeight="1" x14ac:dyDescent="0.25">
      <c r="A298" s="28"/>
      <c r="B298" s="23"/>
      <c r="C298" s="23"/>
      <c r="D298" s="137"/>
      <c r="E298" s="147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</row>
    <row r="299" spans="1:17" ht="12.75" customHeight="1" x14ac:dyDescent="0.25">
      <c r="A299" s="28"/>
      <c r="B299" s="23"/>
      <c r="C299" s="23"/>
      <c r="D299" s="137"/>
      <c r="E299" s="147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</row>
    <row r="300" spans="1:17" ht="12.75" customHeight="1" x14ac:dyDescent="0.25">
      <c r="A300" s="28"/>
      <c r="B300" s="23"/>
      <c r="C300" s="23"/>
      <c r="D300" s="137"/>
      <c r="E300" s="147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</row>
    <row r="301" spans="1:17" ht="12.75" customHeight="1" x14ac:dyDescent="0.25">
      <c r="A301" s="28"/>
      <c r="B301" s="23"/>
      <c r="C301" s="23"/>
      <c r="D301" s="137"/>
      <c r="E301" s="147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</row>
    <row r="302" spans="1:17" ht="12.75" customHeight="1" x14ac:dyDescent="0.25">
      <c r="A302" s="28"/>
      <c r="B302" s="23"/>
      <c r="C302" s="23"/>
      <c r="D302" s="137"/>
      <c r="E302" s="147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</row>
    <row r="303" spans="1:17" ht="12.75" customHeight="1" x14ac:dyDescent="0.25">
      <c r="A303" s="28"/>
      <c r="B303" s="23"/>
      <c r="C303" s="23"/>
      <c r="D303" s="137"/>
      <c r="E303" s="147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</row>
    <row r="304" spans="1:17" ht="12.75" customHeight="1" x14ac:dyDescent="0.25">
      <c r="A304" s="28"/>
      <c r="B304" s="23"/>
      <c r="C304" s="23"/>
      <c r="D304" s="137"/>
      <c r="E304" s="147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</row>
    <row r="305" spans="1:17" ht="12.75" customHeight="1" x14ac:dyDescent="0.25">
      <c r="A305" s="28"/>
      <c r="B305" s="23"/>
      <c r="C305" s="23"/>
      <c r="D305" s="137"/>
      <c r="E305" s="147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</row>
    <row r="306" spans="1:17" ht="12.75" customHeight="1" x14ac:dyDescent="0.25">
      <c r="A306" s="28"/>
      <c r="B306" s="23"/>
      <c r="C306" s="23"/>
      <c r="D306" s="137"/>
      <c r="E306" s="147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</row>
    <row r="307" spans="1:17" ht="12.75" customHeight="1" x14ac:dyDescent="0.25">
      <c r="A307" s="28"/>
      <c r="B307" s="23"/>
      <c r="C307" s="23"/>
      <c r="D307" s="137"/>
      <c r="E307" s="147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</row>
    <row r="308" spans="1:17" ht="12.75" customHeight="1" x14ac:dyDescent="0.25">
      <c r="A308" s="28"/>
      <c r="B308" s="23"/>
      <c r="C308" s="23"/>
      <c r="D308" s="137"/>
      <c r="E308" s="147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</row>
    <row r="309" spans="1:17" ht="12.75" customHeight="1" x14ac:dyDescent="0.25">
      <c r="A309" s="28"/>
      <c r="B309" s="23"/>
      <c r="C309" s="23"/>
      <c r="D309" s="137"/>
      <c r="E309" s="147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</row>
    <row r="310" spans="1:17" ht="12.75" customHeight="1" x14ac:dyDescent="0.25">
      <c r="A310" s="28"/>
      <c r="B310" s="23"/>
      <c r="C310" s="23"/>
      <c r="D310" s="137"/>
      <c r="E310" s="147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</row>
    <row r="311" spans="1:17" ht="12.75" customHeight="1" x14ac:dyDescent="0.25">
      <c r="A311" s="28"/>
      <c r="B311" s="23"/>
      <c r="C311" s="23"/>
      <c r="D311" s="137"/>
      <c r="E311" s="147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</row>
    <row r="312" spans="1:17" ht="12.75" customHeight="1" x14ac:dyDescent="0.25">
      <c r="A312" s="28"/>
      <c r="B312" s="23"/>
      <c r="C312" s="23"/>
      <c r="D312" s="137"/>
      <c r="E312" s="147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</row>
    <row r="313" spans="1:17" ht="12.75" customHeight="1" x14ac:dyDescent="0.25">
      <c r="A313" s="28"/>
      <c r="B313" s="23"/>
      <c r="C313" s="23"/>
      <c r="D313" s="137"/>
      <c r="E313" s="147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</row>
    <row r="314" spans="1:17" ht="12.75" customHeight="1" x14ac:dyDescent="0.25">
      <c r="A314" s="28"/>
      <c r="B314" s="23"/>
      <c r="C314" s="23"/>
      <c r="D314" s="137"/>
      <c r="E314" s="147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</row>
    <row r="315" spans="1:17" ht="12.75" customHeight="1" x14ac:dyDescent="0.25">
      <c r="A315" s="28"/>
      <c r="B315" s="23"/>
      <c r="C315" s="23"/>
      <c r="D315" s="137"/>
      <c r="E315" s="147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</row>
    <row r="316" spans="1:17" ht="12.75" customHeight="1" x14ac:dyDescent="0.25">
      <c r="A316" s="28"/>
      <c r="B316" s="23"/>
      <c r="C316" s="23"/>
      <c r="D316" s="137"/>
      <c r="E316" s="147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</row>
    <row r="317" spans="1:17" ht="12.75" customHeight="1" x14ac:dyDescent="0.25">
      <c r="A317" s="28"/>
      <c r="B317" s="23"/>
      <c r="C317" s="23"/>
      <c r="D317" s="137"/>
      <c r="E317" s="147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</row>
    <row r="318" spans="1:17" ht="12.75" customHeight="1" x14ac:dyDescent="0.25">
      <c r="A318" s="28"/>
      <c r="B318" s="23"/>
      <c r="C318" s="23"/>
      <c r="D318" s="137"/>
      <c r="E318" s="147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</row>
    <row r="319" spans="1:17" ht="12.75" customHeight="1" x14ac:dyDescent="0.25">
      <c r="A319" s="28"/>
      <c r="B319" s="23"/>
      <c r="C319" s="23"/>
      <c r="D319" s="137"/>
      <c r="E319" s="147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</row>
    <row r="320" spans="1:17" ht="12.75" customHeight="1" x14ac:dyDescent="0.25">
      <c r="A320" s="28"/>
      <c r="B320" s="23"/>
      <c r="C320" s="23"/>
      <c r="D320" s="137"/>
      <c r="E320" s="147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</row>
    <row r="321" spans="1:17" ht="12.75" customHeight="1" x14ac:dyDescent="0.25">
      <c r="A321" s="28"/>
      <c r="B321" s="23"/>
      <c r="C321" s="23"/>
      <c r="D321" s="137"/>
      <c r="E321" s="147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</row>
    <row r="322" spans="1:17" ht="12.75" customHeight="1" x14ac:dyDescent="0.25">
      <c r="A322" s="28"/>
      <c r="B322" s="23"/>
      <c r="C322" s="23"/>
      <c r="D322" s="137"/>
      <c r="E322" s="147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</row>
    <row r="323" spans="1:17" ht="12.75" customHeight="1" x14ac:dyDescent="0.25">
      <c r="A323" s="28"/>
      <c r="B323" s="23"/>
      <c r="C323" s="23"/>
      <c r="D323" s="137"/>
      <c r="E323" s="147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</row>
    <row r="324" spans="1:17" ht="12.75" customHeight="1" x14ac:dyDescent="0.25">
      <c r="A324" s="28"/>
      <c r="B324" s="23"/>
      <c r="C324" s="23"/>
      <c r="D324" s="137"/>
      <c r="E324" s="147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</row>
    <row r="325" spans="1:17" ht="12.75" customHeight="1" x14ac:dyDescent="0.25">
      <c r="A325" s="28"/>
      <c r="B325" s="23"/>
      <c r="C325" s="23"/>
      <c r="D325" s="137"/>
      <c r="E325" s="147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</row>
    <row r="326" spans="1:17" ht="12.75" customHeight="1" x14ac:dyDescent="0.25">
      <c r="A326" s="28"/>
      <c r="B326" s="23"/>
      <c r="C326" s="23"/>
      <c r="D326" s="137"/>
      <c r="E326" s="147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</row>
    <row r="327" spans="1:17" ht="12.75" customHeight="1" x14ac:dyDescent="0.25">
      <c r="A327" s="28"/>
      <c r="B327" s="23"/>
      <c r="C327" s="23"/>
      <c r="D327" s="137"/>
      <c r="E327" s="147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</row>
    <row r="328" spans="1:17" ht="12.75" customHeight="1" x14ac:dyDescent="0.25">
      <c r="A328" s="28"/>
      <c r="B328" s="23"/>
      <c r="C328" s="23"/>
      <c r="D328" s="137"/>
      <c r="E328" s="147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</row>
    <row r="329" spans="1:17" ht="12.75" customHeight="1" x14ac:dyDescent="0.25">
      <c r="A329" s="28"/>
      <c r="B329" s="23"/>
      <c r="C329" s="23"/>
      <c r="D329" s="137"/>
      <c r="E329" s="147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</row>
    <row r="330" spans="1:17" ht="12.75" customHeight="1" x14ac:dyDescent="0.25">
      <c r="A330" s="28"/>
      <c r="B330" s="23"/>
      <c r="C330" s="23"/>
      <c r="D330" s="137"/>
      <c r="E330" s="147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</row>
    <row r="331" spans="1:17" ht="12.75" customHeight="1" x14ac:dyDescent="0.25">
      <c r="A331" s="28"/>
      <c r="B331" s="23"/>
      <c r="C331" s="23"/>
      <c r="D331" s="137"/>
      <c r="E331" s="147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</row>
    <row r="332" spans="1:17" ht="12.75" customHeight="1" x14ac:dyDescent="0.25">
      <c r="A332" s="28"/>
      <c r="B332" s="23"/>
      <c r="C332" s="23"/>
      <c r="D332" s="137"/>
      <c r="E332" s="147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</row>
    <row r="333" spans="1:17" ht="12.75" customHeight="1" x14ac:dyDescent="0.25">
      <c r="A333" s="28"/>
      <c r="B333" s="23"/>
      <c r="C333" s="23"/>
      <c r="D333" s="137"/>
      <c r="E333" s="147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</row>
    <row r="334" spans="1:17" ht="12.75" customHeight="1" x14ac:dyDescent="0.25">
      <c r="A334" s="28"/>
      <c r="B334" s="23"/>
      <c r="C334" s="23"/>
      <c r="D334" s="137"/>
      <c r="E334" s="147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</row>
    <row r="335" spans="1:17" ht="12.75" customHeight="1" x14ac:dyDescent="0.25">
      <c r="A335" s="28"/>
      <c r="B335" s="23"/>
      <c r="C335" s="23"/>
      <c r="D335" s="137"/>
      <c r="E335" s="147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</row>
    <row r="336" spans="1:17" ht="12.75" customHeight="1" x14ac:dyDescent="0.25">
      <c r="A336" s="28"/>
      <c r="B336" s="23"/>
      <c r="C336" s="23"/>
      <c r="D336" s="137"/>
      <c r="E336" s="147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</row>
    <row r="337" spans="1:17" ht="12.75" customHeight="1" x14ac:dyDescent="0.25">
      <c r="A337" s="28"/>
      <c r="B337" s="23"/>
      <c r="C337" s="23"/>
      <c r="D337" s="137"/>
      <c r="E337" s="147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</row>
    <row r="338" spans="1:17" ht="12.75" customHeight="1" x14ac:dyDescent="0.25">
      <c r="A338" s="28"/>
      <c r="B338" s="23"/>
      <c r="C338" s="23"/>
      <c r="D338" s="137"/>
      <c r="E338" s="147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</row>
    <row r="339" spans="1:17" ht="12.75" customHeight="1" x14ac:dyDescent="0.25">
      <c r="A339" s="28"/>
      <c r="B339" s="23"/>
      <c r="C339" s="23"/>
      <c r="D339" s="137"/>
      <c r="E339" s="147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</row>
    <row r="340" spans="1:17" ht="12.75" customHeight="1" x14ac:dyDescent="0.25">
      <c r="A340" s="28"/>
      <c r="B340" s="23"/>
      <c r="C340" s="23"/>
      <c r="D340" s="137"/>
      <c r="E340" s="147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</row>
    <row r="341" spans="1:17" ht="12.75" customHeight="1" x14ac:dyDescent="0.25">
      <c r="A341" s="28"/>
      <c r="B341" s="23"/>
      <c r="C341" s="23"/>
      <c r="D341" s="137"/>
      <c r="E341" s="147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</row>
    <row r="342" spans="1:17" ht="12.75" customHeight="1" x14ac:dyDescent="0.25">
      <c r="A342" s="28"/>
      <c r="B342" s="23"/>
      <c r="C342" s="23"/>
      <c r="D342" s="137"/>
      <c r="E342" s="147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</row>
    <row r="343" spans="1:17" ht="12.75" customHeight="1" x14ac:dyDescent="0.25">
      <c r="A343" s="28"/>
      <c r="B343" s="23"/>
      <c r="C343" s="23"/>
      <c r="D343" s="137"/>
      <c r="E343" s="147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</row>
    <row r="344" spans="1:17" ht="12.75" customHeight="1" x14ac:dyDescent="0.25">
      <c r="A344" s="28"/>
      <c r="B344" s="23"/>
      <c r="C344" s="23"/>
      <c r="D344" s="137"/>
      <c r="E344" s="147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</row>
    <row r="345" spans="1:17" ht="12.75" customHeight="1" x14ac:dyDescent="0.25">
      <c r="A345" s="28"/>
      <c r="B345" s="23"/>
      <c r="C345" s="23"/>
      <c r="D345" s="137"/>
      <c r="E345" s="147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</row>
    <row r="346" spans="1:17" ht="12.75" customHeight="1" x14ac:dyDescent="0.25">
      <c r="A346" s="28"/>
      <c r="B346" s="23"/>
      <c r="C346" s="23"/>
      <c r="D346" s="137"/>
      <c r="E346" s="147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</row>
    <row r="347" spans="1:17" ht="12.75" customHeight="1" x14ac:dyDescent="0.25">
      <c r="A347" s="28"/>
      <c r="B347" s="23"/>
      <c r="C347" s="23"/>
      <c r="D347" s="137"/>
      <c r="E347" s="147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</row>
    <row r="348" spans="1:17" ht="12.75" customHeight="1" x14ac:dyDescent="0.25">
      <c r="A348" s="28"/>
      <c r="B348" s="23"/>
      <c r="C348" s="23"/>
      <c r="D348" s="137"/>
      <c r="E348" s="147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</row>
    <row r="349" spans="1:17" ht="12.75" customHeight="1" x14ac:dyDescent="0.25">
      <c r="A349" s="28"/>
      <c r="B349" s="23"/>
      <c r="C349" s="23"/>
      <c r="D349" s="137"/>
      <c r="E349" s="147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</row>
    <row r="350" spans="1:17" ht="12.75" customHeight="1" x14ac:dyDescent="0.25">
      <c r="A350" s="28"/>
      <c r="B350" s="23"/>
      <c r="C350" s="23"/>
      <c r="D350" s="137"/>
      <c r="E350" s="147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</row>
    <row r="351" spans="1:17" ht="12.75" customHeight="1" x14ac:dyDescent="0.25">
      <c r="A351" s="28"/>
      <c r="B351" s="23"/>
      <c r="C351" s="23"/>
      <c r="D351" s="137"/>
      <c r="E351" s="147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</row>
    <row r="352" spans="1:17" ht="12.75" customHeight="1" x14ac:dyDescent="0.25">
      <c r="A352" s="28"/>
      <c r="B352" s="23"/>
      <c r="C352" s="23"/>
      <c r="D352" s="137"/>
      <c r="E352" s="147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</row>
    <row r="353" spans="1:17" ht="12.75" customHeight="1" x14ac:dyDescent="0.25">
      <c r="A353" s="28"/>
      <c r="B353" s="23"/>
      <c r="C353" s="23"/>
      <c r="D353" s="137"/>
      <c r="E353" s="147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</row>
    <row r="354" spans="1:17" ht="12.75" customHeight="1" x14ac:dyDescent="0.25">
      <c r="A354" s="28"/>
      <c r="B354" s="23"/>
      <c r="C354" s="23"/>
      <c r="D354" s="137"/>
      <c r="E354" s="147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</row>
    <row r="355" spans="1:17" ht="12.75" customHeight="1" x14ac:dyDescent="0.25">
      <c r="A355" s="28"/>
      <c r="B355" s="23"/>
      <c r="C355" s="23"/>
      <c r="D355" s="137"/>
      <c r="E355" s="147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</row>
    <row r="356" spans="1:17" ht="12.75" customHeight="1" x14ac:dyDescent="0.25">
      <c r="A356" s="28"/>
      <c r="B356" s="23"/>
      <c r="C356" s="23"/>
      <c r="D356" s="137"/>
      <c r="E356" s="147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</row>
    <row r="357" spans="1:17" ht="12.75" customHeight="1" x14ac:dyDescent="0.25">
      <c r="A357" s="28"/>
      <c r="B357" s="23"/>
      <c r="C357" s="23"/>
      <c r="D357" s="137"/>
      <c r="E357" s="147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</row>
    <row r="358" spans="1:17" ht="12.75" customHeight="1" x14ac:dyDescent="0.25">
      <c r="A358" s="28"/>
      <c r="B358" s="23"/>
      <c r="C358" s="23"/>
      <c r="D358" s="137"/>
      <c r="E358" s="147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</row>
    <row r="359" spans="1:17" ht="12.75" customHeight="1" x14ac:dyDescent="0.25">
      <c r="A359" s="28"/>
      <c r="B359" s="23"/>
      <c r="C359" s="23"/>
      <c r="D359" s="137"/>
      <c r="E359" s="147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</row>
    <row r="360" spans="1:17" ht="12.75" customHeight="1" x14ac:dyDescent="0.25">
      <c r="A360" s="28"/>
      <c r="B360" s="23"/>
      <c r="C360" s="23"/>
      <c r="D360" s="137"/>
      <c r="E360" s="147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</row>
    <row r="361" spans="1:17" ht="12.75" customHeight="1" x14ac:dyDescent="0.25">
      <c r="A361" s="28"/>
      <c r="B361" s="23"/>
      <c r="C361" s="23"/>
      <c r="D361" s="137"/>
      <c r="E361" s="147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</row>
    <row r="362" spans="1:17" ht="12.75" customHeight="1" x14ac:dyDescent="0.25">
      <c r="A362" s="28"/>
      <c r="B362" s="23"/>
      <c r="C362" s="23"/>
      <c r="D362" s="137"/>
      <c r="E362" s="147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</row>
    <row r="363" spans="1:17" ht="12.75" customHeight="1" x14ac:dyDescent="0.25">
      <c r="A363" s="28"/>
      <c r="B363" s="23"/>
      <c r="C363" s="23"/>
      <c r="D363" s="137"/>
      <c r="E363" s="147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</row>
    <row r="364" spans="1:17" ht="12.75" customHeight="1" x14ac:dyDescent="0.25">
      <c r="A364" s="28"/>
      <c r="B364" s="23"/>
      <c r="C364" s="23"/>
      <c r="D364" s="137"/>
      <c r="E364" s="147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</row>
    <row r="365" spans="1:17" ht="12.75" customHeight="1" x14ac:dyDescent="0.25">
      <c r="A365" s="28"/>
      <c r="B365" s="23"/>
      <c r="C365" s="23"/>
      <c r="D365" s="137"/>
      <c r="E365" s="147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</row>
    <row r="366" spans="1:17" ht="12.75" customHeight="1" x14ac:dyDescent="0.25">
      <c r="A366" s="28"/>
      <c r="B366" s="23"/>
      <c r="C366" s="23"/>
      <c r="D366" s="137"/>
      <c r="E366" s="147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</row>
    <row r="367" spans="1:17" ht="12.75" customHeight="1" x14ac:dyDescent="0.25">
      <c r="A367" s="28"/>
      <c r="B367" s="23"/>
      <c r="C367" s="23"/>
      <c r="D367" s="137"/>
      <c r="E367" s="147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</row>
    <row r="368" spans="1:17" ht="12.75" customHeight="1" x14ac:dyDescent="0.25">
      <c r="A368" s="28"/>
      <c r="B368" s="23"/>
      <c r="C368" s="23"/>
      <c r="D368" s="137"/>
      <c r="E368" s="147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</row>
    <row r="369" spans="1:17" ht="12.75" customHeight="1" x14ac:dyDescent="0.25">
      <c r="A369" s="28"/>
      <c r="B369" s="23"/>
      <c r="C369" s="23"/>
      <c r="D369" s="137"/>
      <c r="E369" s="147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</row>
    <row r="370" spans="1:17" ht="12.75" customHeight="1" x14ac:dyDescent="0.25">
      <c r="A370" s="28"/>
      <c r="B370" s="23"/>
      <c r="C370" s="23"/>
      <c r="D370" s="137"/>
      <c r="E370" s="147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</row>
    <row r="371" spans="1:17" ht="12.75" customHeight="1" x14ac:dyDescent="0.25">
      <c r="A371" s="28"/>
      <c r="B371" s="23"/>
      <c r="C371" s="23"/>
      <c r="D371" s="137"/>
      <c r="E371" s="147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</row>
    <row r="372" spans="1:17" ht="12.75" customHeight="1" x14ac:dyDescent="0.25">
      <c r="A372" s="28"/>
      <c r="B372" s="23"/>
      <c r="C372" s="23"/>
      <c r="D372" s="137"/>
      <c r="E372" s="147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</row>
    <row r="373" spans="1:17" ht="12.75" customHeight="1" x14ac:dyDescent="0.25">
      <c r="A373" s="28"/>
      <c r="B373" s="23"/>
      <c r="C373" s="23"/>
      <c r="D373" s="137"/>
      <c r="E373" s="147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</row>
    <row r="374" spans="1:17" ht="12.75" customHeight="1" x14ac:dyDescent="0.25">
      <c r="A374" s="28"/>
      <c r="B374" s="23"/>
      <c r="C374" s="23"/>
      <c r="D374" s="137"/>
      <c r="E374" s="147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</row>
    <row r="375" spans="1:17" ht="12.75" customHeight="1" x14ac:dyDescent="0.25">
      <c r="A375" s="28"/>
      <c r="B375" s="23"/>
      <c r="C375" s="23"/>
      <c r="D375" s="137"/>
      <c r="E375" s="147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</row>
    <row r="376" spans="1:17" ht="12.75" customHeight="1" x14ac:dyDescent="0.25">
      <c r="A376" s="28"/>
      <c r="B376" s="23"/>
      <c r="C376" s="23"/>
      <c r="D376" s="137"/>
      <c r="E376" s="147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</row>
    <row r="377" spans="1:17" ht="12.75" customHeight="1" x14ac:dyDescent="0.25">
      <c r="A377" s="28"/>
      <c r="B377" s="23"/>
      <c r="C377" s="23"/>
      <c r="D377" s="137"/>
      <c r="E377" s="147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</row>
    <row r="378" spans="1:17" ht="12.75" customHeight="1" x14ac:dyDescent="0.25">
      <c r="A378" s="28"/>
      <c r="B378" s="23"/>
      <c r="C378" s="23"/>
      <c r="D378" s="137"/>
      <c r="E378" s="147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</row>
    <row r="379" spans="1:17" ht="12.75" customHeight="1" x14ac:dyDescent="0.25">
      <c r="A379" s="28"/>
      <c r="B379" s="23"/>
      <c r="C379" s="23"/>
      <c r="D379" s="137"/>
      <c r="E379" s="147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</row>
    <row r="380" spans="1:17" ht="12.75" customHeight="1" x14ac:dyDescent="0.25">
      <c r="A380" s="28"/>
      <c r="B380" s="23"/>
      <c r="C380" s="23"/>
      <c r="D380" s="137"/>
      <c r="E380" s="147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</row>
    <row r="381" spans="1:17" ht="12.75" customHeight="1" x14ac:dyDescent="0.25">
      <c r="A381" s="28"/>
      <c r="B381" s="23"/>
      <c r="C381" s="23"/>
      <c r="D381" s="137"/>
      <c r="E381" s="147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</row>
    <row r="382" spans="1:17" ht="12.75" customHeight="1" x14ac:dyDescent="0.25">
      <c r="A382" s="28"/>
      <c r="B382" s="23"/>
      <c r="C382" s="23"/>
      <c r="D382" s="137"/>
      <c r="E382" s="147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</row>
    <row r="383" spans="1:17" ht="12.75" customHeight="1" x14ac:dyDescent="0.25">
      <c r="A383" s="28"/>
      <c r="B383" s="23"/>
      <c r="C383" s="23"/>
      <c r="D383" s="137"/>
      <c r="E383" s="147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</row>
    <row r="384" spans="1:17" ht="12.75" customHeight="1" x14ac:dyDescent="0.25">
      <c r="A384" s="28"/>
      <c r="B384" s="23"/>
      <c r="C384" s="23"/>
      <c r="D384" s="137"/>
      <c r="E384" s="147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</row>
    <row r="385" spans="1:17" ht="12.75" customHeight="1" x14ac:dyDescent="0.25">
      <c r="A385" s="28"/>
      <c r="B385" s="23"/>
      <c r="C385" s="23"/>
      <c r="D385" s="137"/>
      <c r="E385" s="147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</row>
    <row r="386" spans="1:17" ht="12.75" customHeight="1" x14ac:dyDescent="0.25">
      <c r="A386" s="28"/>
      <c r="B386" s="23"/>
      <c r="C386" s="23"/>
      <c r="D386" s="137"/>
      <c r="E386" s="147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</row>
    <row r="387" spans="1:17" ht="12.75" customHeight="1" x14ac:dyDescent="0.25">
      <c r="A387" s="28"/>
      <c r="B387" s="23"/>
      <c r="C387" s="23"/>
      <c r="D387" s="137"/>
      <c r="E387" s="147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</row>
    <row r="388" spans="1:17" ht="12.75" customHeight="1" x14ac:dyDescent="0.25">
      <c r="A388" s="28"/>
      <c r="B388" s="23"/>
      <c r="C388" s="23"/>
      <c r="D388" s="137"/>
      <c r="E388" s="147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</row>
    <row r="389" spans="1:17" ht="12.75" customHeight="1" x14ac:dyDescent="0.25">
      <c r="A389" s="28"/>
      <c r="B389" s="23"/>
      <c r="C389" s="23"/>
      <c r="D389" s="137"/>
      <c r="E389" s="147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</row>
    <row r="390" spans="1:17" ht="12.75" customHeight="1" x14ac:dyDescent="0.25">
      <c r="A390" s="28"/>
      <c r="B390" s="23"/>
      <c r="C390" s="23"/>
      <c r="D390" s="137"/>
      <c r="E390" s="147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</row>
    <row r="391" spans="1:17" ht="12.75" customHeight="1" x14ac:dyDescent="0.25">
      <c r="A391" s="28"/>
      <c r="B391" s="23"/>
      <c r="C391" s="23"/>
      <c r="D391" s="137"/>
      <c r="E391" s="147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</row>
    <row r="392" spans="1:17" ht="12.75" customHeight="1" x14ac:dyDescent="0.25">
      <c r="A392" s="28"/>
      <c r="B392" s="23"/>
      <c r="C392" s="23"/>
      <c r="D392" s="137"/>
      <c r="E392" s="147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</row>
    <row r="393" spans="1:17" ht="12.75" customHeight="1" x14ac:dyDescent="0.25">
      <c r="A393" s="28"/>
      <c r="B393" s="23"/>
      <c r="C393" s="23"/>
      <c r="D393" s="137"/>
      <c r="E393" s="147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</row>
    <row r="394" spans="1:17" ht="12.75" customHeight="1" x14ac:dyDescent="0.25">
      <c r="A394" s="28"/>
      <c r="B394" s="23"/>
      <c r="C394" s="23"/>
      <c r="D394" s="137"/>
      <c r="E394" s="147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</row>
    <row r="395" spans="1:17" ht="12.75" customHeight="1" x14ac:dyDescent="0.25">
      <c r="A395" s="28"/>
      <c r="B395" s="23"/>
      <c r="C395" s="23"/>
      <c r="D395" s="137"/>
      <c r="E395" s="147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</row>
    <row r="396" spans="1:17" ht="12.75" customHeight="1" x14ac:dyDescent="0.25">
      <c r="A396" s="28"/>
      <c r="B396" s="23"/>
      <c r="C396" s="23"/>
      <c r="D396" s="137"/>
      <c r="E396" s="147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</row>
    <row r="397" spans="1:17" ht="12.75" customHeight="1" x14ac:dyDescent="0.25">
      <c r="A397" s="28"/>
      <c r="B397" s="23"/>
      <c r="C397" s="23"/>
      <c r="D397" s="137"/>
      <c r="E397" s="147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</row>
    <row r="398" spans="1:17" ht="12.75" customHeight="1" x14ac:dyDescent="0.25">
      <c r="A398" s="28"/>
      <c r="B398" s="23"/>
      <c r="C398" s="23"/>
      <c r="D398" s="137"/>
      <c r="E398" s="147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</row>
    <row r="399" spans="1:17" ht="12.75" customHeight="1" x14ac:dyDescent="0.25">
      <c r="A399" s="28"/>
      <c r="B399" s="23"/>
      <c r="C399" s="23"/>
      <c r="D399" s="137"/>
      <c r="E399" s="147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</row>
    <row r="400" spans="1:17" ht="12.75" customHeight="1" x14ac:dyDescent="0.25">
      <c r="A400" s="28"/>
      <c r="B400" s="23"/>
      <c r="C400" s="23"/>
      <c r="D400" s="137"/>
      <c r="E400" s="147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</row>
    <row r="401" spans="1:17" ht="12.75" customHeight="1" x14ac:dyDescent="0.25">
      <c r="A401" s="28"/>
      <c r="B401" s="23"/>
      <c r="C401" s="23"/>
      <c r="D401" s="137"/>
      <c r="E401" s="147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</row>
    <row r="402" spans="1:17" ht="12.75" customHeight="1" x14ac:dyDescent="0.25">
      <c r="A402" s="28"/>
      <c r="B402" s="23"/>
      <c r="C402" s="23"/>
      <c r="D402" s="137"/>
      <c r="E402" s="147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</row>
    <row r="403" spans="1:17" ht="12.75" customHeight="1" x14ac:dyDescent="0.25">
      <c r="A403" s="28"/>
      <c r="B403" s="23"/>
      <c r="C403" s="23"/>
      <c r="D403" s="137"/>
      <c r="E403" s="147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</row>
    <row r="404" spans="1:17" ht="12.75" customHeight="1" x14ac:dyDescent="0.25">
      <c r="A404" s="28"/>
      <c r="B404" s="23"/>
      <c r="C404" s="23"/>
      <c r="D404" s="137"/>
      <c r="E404" s="147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</row>
    <row r="405" spans="1:17" ht="12.75" customHeight="1" x14ac:dyDescent="0.25">
      <c r="A405" s="28"/>
      <c r="B405" s="23"/>
      <c r="C405" s="23"/>
      <c r="D405" s="137"/>
      <c r="E405" s="147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</row>
    <row r="406" spans="1:17" ht="12.75" customHeight="1" x14ac:dyDescent="0.25">
      <c r="A406" s="28"/>
      <c r="B406" s="23"/>
      <c r="C406" s="23"/>
      <c r="D406" s="137"/>
      <c r="E406" s="147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</row>
    <row r="407" spans="1:17" ht="12.75" customHeight="1" x14ac:dyDescent="0.25">
      <c r="A407" s="28"/>
      <c r="B407" s="23"/>
      <c r="C407" s="23"/>
      <c r="D407" s="137"/>
      <c r="E407" s="147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</row>
    <row r="408" spans="1:17" ht="12.75" customHeight="1" x14ac:dyDescent="0.25">
      <c r="A408" s="28"/>
      <c r="B408" s="23"/>
      <c r="C408" s="23"/>
      <c r="D408" s="137"/>
      <c r="E408" s="147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</row>
    <row r="409" spans="1:17" ht="12.75" customHeight="1" x14ac:dyDescent="0.25">
      <c r="A409" s="28"/>
      <c r="B409" s="23"/>
      <c r="C409" s="23"/>
      <c r="D409" s="137"/>
      <c r="E409" s="147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</row>
    <row r="410" spans="1:17" ht="12.75" customHeight="1" x14ac:dyDescent="0.25">
      <c r="A410" s="28"/>
      <c r="B410" s="23"/>
      <c r="C410" s="23"/>
      <c r="D410" s="137"/>
      <c r="E410" s="147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</row>
    <row r="411" spans="1:17" ht="12.75" customHeight="1" x14ac:dyDescent="0.25">
      <c r="A411" s="28"/>
      <c r="B411" s="23"/>
      <c r="C411" s="23"/>
      <c r="D411" s="137"/>
      <c r="E411" s="147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</row>
    <row r="412" spans="1:17" ht="12.75" customHeight="1" x14ac:dyDescent="0.25">
      <c r="A412" s="28"/>
      <c r="B412" s="23"/>
      <c r="C412" s="23"/>
      <c r="D412" s="137"/>
      <c r="E412" s="147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</row>
    <row r="413" spans="1:17" ht="12.75" customHeight="1" x14ac:dyDescent="0.25">
      <c r="A413" s="28"/>
      <c r="B413" s="23"/>
      <c r="C413" s="23"/>
      <c r="D413" s="137"/>
      <c r="E413" s="147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</row>
    <row r="414" spans="1:17" ht="12.75" customHeight="1" x14ac:dyDescent="0.25">
      <c r="A414" s="28"/>
      <c r="B414" s="23"/>
      <c r="C414" s="23"/>
      <c r="D414" s="137"/>
      <c r="E414" s="147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</row>
    <row r="415" spans="1:17" ht="12.75" customHeight="1" x14ac:dyDescent="0.25">
      <c r="A415" s="28"/>
      <c r="B415" s="23"/>
      <c r="C415" s="23"/>
      <c r="D415" s="137"/>
      <c r="E415" s="147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</row>
    <row r="416" spans="1:17" ht="12.75" customHeight="1" x14ac:dyDescent="0.25">
      <c r="A416" s="28"/>
      <c r="B416" s="23"/>
      <c r="C416" s="23"/>
      <c r="D416" s="137"/>
      <c r="E416" s="147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</row>
    <row r="417" spans="1:17" ht="12.75" customHeight="1" x14ac:dyDescent="0.25">
      <c r="A417" s="28"/>
      <c r="B417" s="23"/>
      <c r="C417" s="23"/>
      <c r="D417" s="137"/>
      <c r="E417" s="147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</row>
    <row r="418" spans="1:17" ht="12.75" customHeight="1" x14ac:dyDescent="0.25">
      <c r="A418" s="28"/>
      <c r="B418" s="23"/>
      <c r="C418" s="23"/>
      <c r="D418" s="137"/>
      <c r="E418" s="147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</row>
    <row r="419" spans="1:17" ht="12.75" customHeight="1" x14ac:dyDescent="0.25">
      <c r="A419" s="28"/>
      <c r="B419" s="23"/>
      <c r="C419" s="23"/>
      <c r="D419" s="137"/>
      <c r="E419" s="147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</row>
    <row r="420" spans="1:17" ht="12.75" customHeight="1" x14ac:dyDescent="0.25">
      <c r="A420" s="28"/>
      <c r="B420" s="23"/>
      <c r="C420" s="23"/>
      <c r="D420" s="137"/>
      <c r="E420" s="147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</row>
    <row r="421" spans="1:17" ht="12.75" customHeight="1" x14ac:dyDescent="0.25">
      <c r="A421" s="28"/>
      <c r="B421" s="23"/>
      <c r="C421" s="23"/>
      <c r="D421" s="137"/>
      <c r="E421" s="147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</row>
    <row r="422" spans="1:17" ht="12.75" customHeight="1" x14ac:dyDescent="0.25">
      <c r="A422" s="28"/>
      <c r="B422" s="23"/>
      <c r="C422" s="23"/>
      <c r="D422" s="137"/>
      <c r="E422" s="147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</row>
    <row r="423" spans="1:17" ht="12.75" customHeight="1" x14ac:dyDescent="0.25">
      <c r="A423" s="28"/>
      <c r="B423" s="23"/>
      <c r="C423" s="23"/>
      <c r="D423" s="137"/>
      <c r="E423" s="147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</row>
    <row r="424" spans="1:17" ht="12.75" customHeight="1" x14ac:dyDescent="0.25">
      <c r="A424" s="28"/>
      <c r="B424" s="23"/>
      <c r="C424" s="23"/>
      <c r="D424" s="137"/>
      <c r="E424" s="147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</row>
    <row r="425" spans="1:17" ht="12.75" customHeight="1" x14ac:dyDescent="0.25">
      <c r="A425" s="28"/>
      <c r="B425" s="23"/>
      <c r="C425" s="23"/>
      <c r="D425" s="137"/>
      <c r="E425" s="147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</row>
    <row r="426" spans="1:17" ht="12.75" customHeight="1" x14ac:dyDescent="0.25">
      <c r="A426" s="28"/>
      <c r="B426" s="23"/>
      <c r="C426" s="23"/>
      <c r="D426" s="137"/>
      <c r="E426" s="147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</row>
    <row r="427" spans="1:17" ht="12.75" customHeight="1" x14ac:dyDescent="0.25">
      <c r="A427" s="28"/>
      <c r="B427" s="23"/>
      <c r="C427" s="23"/>
      <c r="D427" s="137"/>
      <c r="E427" s="147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</row>
    <row r="428" spans="1:17" ht="12.75" customHeight="1" x14ac:dyDescent="0.25">
      <c r="A428" s="28"/>
      <c r="B428" s="23"/>
      <c r="C428" s="23"/>
      <c r="D428" s="137"/>
      <c r="E428" s="147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</row>
    <row r="429" spans="1:17" ht="12.75" customHeight="1" x14ac:dyDescent="0.25">
      <c r="A429" s="28"/>
      <c r="B429" s="23"/>
      <c r="C429" s="23"/>
      <c r="D429" s="137"/>
      <c r="E429" s="147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</row>
    <row r="430" spans="1:17" ht="12.75" customHeight="1" x14ac:dyDescent="0.25">
      <c r="A430" s="28"/>
      <c r="B430" s="23"/>
      <c r="C430" s="23"/>
      <c r="D430" s="137"/>
      <c r="E430" s="147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</row>
    <row r="431" spans="1:17" ht="12.75" customHeight="1" x14ac:dyDescent="0.25">
      <c r="A431" s="28"/>
      <c r="B431" s="23"/>
      <c r="C431" s="23"/>
      <c r="D431" s="137"/>
      <c r="E431" s="147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</row>
    <row r="432" spans="1:17" ht="12.75" customHeight="1" x14ac:dyDescent="0.25">
      <c r="A432" s="28"/>
      <c r="B432" s="23"/>
      <c r="C432" s="23"/>
      <c r="D432" s="137"/>
      <c r="E432" s="147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</row>
    <row r="433" spans="1:17" ht="12.75" customHeight="1" x14ac:dyDescent="0.25">
      <c r="A433" s="28"/>
      <c r="B433" s="23"/>
      <c r="C433" s="23"/>
      <c r="D433" s="137"/>
      <c r="E433" s="147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</row>
    <row r="434" spans="1:17" ht="12.75" customHeight="1" x14ac:dyDescent="0.25">
      <c r="A434" s="28"/>
      <c r="B434" s="23"/>
      <c r="C434" s="23"/>
      <c r="D434" s="137"/>
      <c r="E434" s="147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</row>
    <row r="435" spans="1:17" ht="12.75" customHeight="1" x14ac:dyDescent="0.25">
      <c r="A435" s="28"/>
      <c r="B435" s="23"/>
      <c r="C435" s="23"/>
      <c r="D435" s="137"/>
      <c r="E435" s="147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</row>
    <row r="436" spans="1:17" ht="12.75" customHeight="1" x14ac:dyDescent="0.25">
      <c r="A436" s="28"/>
      <c r="B436" s="23"/>
      <c r="C436" s="23"/>
      <c r="D436" s="137"/>
      <c r="E436" s="147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</row>
    <row r="437" spans="1:17" ht="12.75" customHeight="1" x14ac:dyDescent="0.25">
      <c r="A437" s="28"/>
      <c r="B437" s="23"/>
      <c r="C437" s="23"/>
      <c r="D437" s="137"/>
      <c r="E437" s="147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</row>
    <row r="438" spans="1:17" ht="12.75" customHeight="1" x14ac:dyDescent="0.25">
      <c r="A438" s="28"/>
      <c r="B438" s="23"/>
      <c r="C438" s="23"/>
      <c r="D438" s="137"/>
      <c r="E438" s="147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</row>
    <row r="439" spans="1:17" ht="12.75" customHeight="1" x14ac:dyDescent="0.25">
      <c r="A439" s="28"/>
      <c r="B439" s="23"/>
      <c r="C439" s="23"/>
      <c r="D439" s="137"/>
      <c r="E439" s="147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</row>
    <row r="440" spans="1:17" ht="12.75" customHeight="1" x14ac:dyDescent="0.25">
      <c r="A440" s="28"/>
      <c r="B440" s="23"/>
      <c r="C440" s="23"/>
      <c r="D440" s="137"/>
      <c r="E440" s="147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</row>
    <row r="441" spans="1:17" ht="12.75" customHeight="1" x14ac:dyDescent="0.25">
      <c r="A441" s="28"/>
      <c r="B441" s="23"/>
      <c r="C441" s="23"/>
      <c r="D441" s="137"/>
      <c r="E441" s="147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</row>
    <row r="442" spans="1:17" ht="12.75" customHeight="1" x14ac:dyDescent="0.25">
      <c r="A442" s="28"/>
      <c r="B442" s="23"/>
      <c r="C442" s="23"/>
      <c r="D442" s="137"/>
      <c r="E442" s="147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</row>
    <row r="443" spans="1:17" ht="12.75" customHeight="1" x14ac:dyDescent="0.25">
      <c r="A443" s="28"/>
      <c r="B443" s="23"/>
      <c r="C443" s="23"/>
      <c r="D443" s="137"/>
      <c r="E443" s="147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</row>
    <row r="444" spans="1:17" ht="12.75" customHeight="1" x14ac:dyDescent="0.25">
      <c r="A444" s="28"/>
      <c r="B444" s="23"/>
      <c r="C444" s="23"/>
      <c r="D444" s="137"/>
      <c r="E444" s="147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</row>
    <row r="445" spans="1:17" ht="12.75" customHeight="1" x14ac:dyDescent="0.25">
      <c r="A445" s="28"/>
      <c r="B445" s="23"/>
      <c r="C445" s="23"/>
      <c r="D445" s="137"/>
      <c r="E445" s="147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</row>
    <row r="446" spans="1:17" ht="12.75" customHeight="1" x14ac:dyDescent="0.25">
      <c r="A446" s="28"/>
      <c r="B446" s="23"/>
      <c r="C446" s="23"/>
      <c r="D446" s="137"/>
      <c r="E446" s="147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</row>
    <row r="447" spans="1:17" ht="12.75" customHeight="1" x14ac:dyDescent="0.25">
      <c r="A447" s="28"/>
      <c r="B447" s="23"/>
      <c r="C447" s="23"/>
      <c r="D447" s="137"/>
      <c r="E447" s="147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</row>
    <row r="448" spans="1:17" ht="12.75" customHeight="1" x14ac:dyDescent="0.25">
      <c r="A448" s="28"/>
      <c r="B448" s="23"/>
      <c r="C448" s="23"/>
      <c r="D448" s="137"/>
      <c r="E448" s="147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</row>
    <row r="449" spans="1:17" ht="12.75" customHeight="1" x14ac:dyDescent="0.25">
      <c r="A449" s="28"/>
      <c r="B449" s="23"/>
      <c r="C449" s="23"/>
      <c r="D449" s="137"/>
      <c r="E449" s="147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</row>
    <row r="450" spans="1:17" ht="12.75" customHeight="1" x14ac:dyDescent="0.25">
      <c r="A450" s="28"/>
      <c r="B450" s="23"/>
      <c r="C450" s="23"/>
      <c r="D450" s="137"/>
      <c r="E450" s="147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</row>
    <row r="451" spans="1:17" ht="12.75" customHeight="1" x14ac:dyDescent="0.25">
      <c r="A451" s="28"/>
      <c r="B451" s="23"/>
      <c r="C451" s="23"/>
      <c r="D451" s="137"/>
      <c r="E451" s="147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</row>
    <row r="452" spans="1:17" ht="12.75" customHeight="1" x14ac:dyDescent="0.25">
      <c r="A452" s="28"/>
      <c r="B452" s="23"/>
      <c r="C452" s="23"/>
      <c r="D452" s="137"/>
      <c r="E452" s="147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</row>
    <row r="453" spans="1:17" ht="12.75" customHeight="1" x14ac:dyDescent="0.25">
      <c r="A453" s="28"/>
      <c r="B453" s="23"/>
      <c r="C453" s="23"/>
      <c r="D453" s="137"/>
      <c r="E453" s="147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</row>
    <row r="454" spans="1:17" ht="12.75" customHeight="1" x14ac:dyDescent="0.25">
      <c r="A454" s="28"/>
      <c r="B454" s="23"/>
      <c r="C454" s="23"/>
      <c r="D454" s="137"/>
      <c r="E454" s="147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</row>
    <row r="455" spans="1:17" ht="12.75" customHeight="1" x14ac:dyDescent="0.25">
      <c r="A455" s="28"/>
      <c r="B455" s="23"/>
      <c r="C455" s="23"/>
      <c r="D455" s="137"/>
      <c r="E455" s="147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</row>
    <row r="456" spans="1:17" ht="12.75" customHeight="1" x14ac:dyDescent="0.25">
      <c r="A456" s="28"/>
      <c r="B456" s="23"/>
      <c r="C456" s="23"/>
      <c r="D456" s="137"/>
      <c r="E456" s="147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</row>
    <row r="457" spans="1:17" ht="12.75" customHeight="1" x14ac:dyDescent="0.25">
      <c r="A457" s="28"/>
      <c r="B457" s="23"/>
      <c r="C457" s="23"/>
      <c r="D457" s="137"/>
      <c r="E457" s="147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</row>
    <row r="458" spans="1:17" ht="12.75" customHeight="1" x14ac:dyDescent="0.25">
      <c r="A458" s="28"/>
      <c r="B458" s="23"/>
      <c r="C458" s="23"/>
      <c r="D458" s="137"/>
      <c r="E458" s="147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</row>
    <row r="459" spans="1:17" ht="12.75" customHeight="1" x14ac:dyDescent="0.25">
      <c r="A459" s="28"/>
      <c r="B459" s="23"/>
      <c r="C459" s="23"/>
      <c r="D459" s="137"/>
      <c r="E459" s="147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</row>
    <row r="460" spans="1:17" ht="12.75" customHeight="1" x14ac:dyDescent="0.25">
      <c r="A460" s="28"/>
      <c r="B460" s="23"/>
      <c r="C460" s="23"/>
      <c r="D460" s="137"/>
      <c r="E460" s="147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</row>
    <row r="461" spans="1:17" ht="12.75" customHeight="1" x14ac:dyDescent="0.25">
      <c r="A461" s="28"/>
      <c r="B461" s="23"/>
      <c r="C461" s="23"/>
      <c r="D461" s="137"/>
      <c r="E461" s="147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</row>
    <row r="462" spans="1:17" ht="12.75" customHeight="1" x14ac:dyDescent="0.25">
      <c r="A462" s="28"/>
      <c r="B462" s="23"/>
      <c r="C462" s="23"/>
      <c r="D462" s="137"/>
      <c r="E462" s="147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</row>
    <row r="463" spans="1:17" ht="12.75" customHeight="1" x14ac:dyDescent="0.25">
      <c r="A463" s="28"/>
      <c r="B463" s="23"/>
      <c r="C463" s="23"/>
      <c r="D463" s="137"/>
      <c r="E463" s="147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</row>
    <row r="464" spans="1:17" ht="12.75" customHeight="1" x14ac:dyDescent="0.25">
      <c r="A464" s="28"/>
      <c r="B464" s="23"/>
      <c r="C464" s="23"/>
      <c r="D464" s="137"/>
      <c r="E464" s="147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</row>
    <row r="465" spans="1:17" ht="12.75" customHeight="1" x14ac:dyDescent="0.25">
      <c r="A465" s="28"/>
      <c r="B465" s="23"/>
      <c r="C465" s="23"/>
      <c r="D465" s="137"/>
      <c r="E465" s="147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</row>
    <row r="466" spans="1:17" ht="12.75" customHeight="1" x14ac:dyDescent="0.25">
      <c r="A466" s="28"/>
      <c r="B466" s="23"/>
      <c r="C466" s="23"/>
      <c r="D466" s="137"/>
      <c r="E466" s="147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</row>
    <row r="467" spans="1:17" ht="12.75" customHeight="1" x14ac:dyDescent="0.25">
      <c r="A467" s="28"/>
      <c r="B467" s="23"/>
      <c r="C467" s="23"/>
      <c r="D467" s="137"/>
      <c r="E467" s="147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</row>
    <row r="468" spans="1:17" ht="12.75" customHeight="1" x14ac:dyDescent="0.25">
      <c r="A468" s="28"/>
      <c r="B468" s="23"/>
      <c r="C468" s="23"/>
      <c r="D468" s="137"/>
      <c r="E468" s="147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</row>
    <row r="469" spans="1:17" ht="12.75" customHeight="1" x14ac:dyDescent="0.25">
      <c r="A469" s="28"/>
      <c r="B469" s="23"/>
      <c r="C469" s="23"/>
      <c r="D469" s="137"/>
      <c r="E469" s="147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</row>
    <row r="470" spans="1:17" ht="12.75" customHeight="1" x14ac:dyDescent="0.25">
      <c r="A470" s="28"/>
      <c r="B470" s="23"/>
      <c r="C470" s="23"/>
      <c r="D470" s="137"/>
      <c r="E470" s="147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</row>
    <row r="471" spans="1:17" ht="12.75" customHeight="1" x14ac:dyDescent="0.25">
      <c r="A471" s="28"/>
      <c r="B471" s="23"/>
      <c r="C471" s="23"/>
      <c r="D471" s="137"/>
      <c r="E471" s="147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</row>
    <row r="472" spans="1:17" ht="12.75" customHeight="1" x14ac:dyDescent="0.25">
      <c r="A472" s="28"/>
      <c r="B472" s="23"/>
      <c r="C472" s="23"/>
      <c r="D472" s="137"/>
      <c r="E472" s="147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</row>
    <row r="473" spans="1:17" ht="12.75" customHeight="1" x14ac:dyDescent="0.25">
      <c r="A473" s="28"/>
      <c r="B473" s="23"/>
      <c r="C473" s="23"/>
      <c r="D473" s="137"/>
      <c r="E473" s="147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</row>
    <row r="474" spans="1:17" ht="12.75" customHeight="1" x14ac:dyDescent="0.25">
      <c r="A474" s="28"/>
      <c r="B474" s="23"/>
      <c r="C474" s="23"/>
      <c r="D474" s="137"/>
      <c r="E474" s="147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</row>
    <row r="475" spans="1:17" ht="12.75" customHeight="1" x14ac:dyDescent="0.25">
      <c r="A475" s="28"/>
      <c r="B475" s="23"/>
      <c r="C475" s="23"/>
      <c r="D475" s="137"/>
      <c r="E475" s="147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</row>
    <row r="476" spans="1:17" ht="12.75" customHeight="1" x14ac:dyDescent="0.25">
      <c r="A476" s="28"/>
      <c r="B476" s="23"/>
      <c r="C476" s="23"/>
      <c r="D476" s="137"/>
      <c r="E476" s="147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</row>
    <row r="477" spans="1:17" ht="12.75" customHeight="1" x14ac:dyDescent="0.25">
      <c r="A477" s="28"/>
      <c r="B477" s="23"/>
      <c r="C477" s="23"/>
      <c r="D477" s="137"/>
      <c r="E477" s="147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</row>
    <row r="478" spans="1:17" ht="12.75" customHeight="1" x14ac:dyDescent="0.25">
      <c r="A478" s="28"/>
      <c r="B478" s="23"/>
      <c r="C478" s="23"/>
      <c r="D478" s="137"/>
      <c r="E478" s="147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</row>
    <row r="479" spans="1:17" ht="12.75" customHeight="1" x14ac:dyDescent="0.25">
      <c r="A479" s="28"/>
      <c r="B479" s="23"/>
      <c r="C479" s="23"/>
      <c r="D479" s="137"/>
      <c r="E479" s="147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</row>
    <row r="480" spans="1:17" ht="12.75" customHeight="1" x14ac:dyDescent="0.25">
      <c r="A480" s="28"/>
      <c r="B480" s="23"/>
      <c r="C480" s="23"/>
      <c r="D480" s="137"/>
      <c r="E480" s="147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</row>
    <row r="481" spans="1:17" ht="12.75" customHeight="1" x14ac:dyDescent="0.25">
      <c r="A481" s="28"/>
      <c r="B481" s="23"/>
      <c r="C481" s="23"/>
      <c r="D481" s="137"/>
      <c r="E481" s="147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</row>
    <row r="482" spans="1:17" ht="12.75" customHeight="1" x14ac:dyDescent="0.25">
      <c r="A482" s="28"/>
      <c r="B482" s="23"/>
      <c r="C482" s="23"/>
      <c r="D482" s="137"/>
      <c r="E482" s="147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</row>
    <row r="483" spans="1:17" ht="12.75" customHeight="1" x14ac:dyDescent="0.25">
      <c r="A483" s="28"/>
      <c r="B483" s="23"/>
      <c r="C483" s="23"/>
      <c r="D483" s="137"/>
      <c r="E483" s="147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</row>
    <row r="484" spans="1:17" ht="12.75" customHeight="1" x14ac:dyDescent="0.25">
      <c r="A484" s="28"/>
      <c r="B484" s="23"/>
      <c r="C484" s="23"/>
      <c r="D484" s="137"/>
      <c r="E484" s="147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</row>
    <row r="485" spans="1:17" ht="12.75" customHeight="1" x14ac:dyDescent="0.25">
      <c r="A485" s="28"/>
      <c r="B485" s="23"/>
      <c r="C485" s="23"/>
      <c r="D485" s="137"/>
      <c r="E485" s="147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</row>
    <row r="486" spans="1:17" ht="12.75" customHeight="1" x14ac:dyDescent="0.25">
      <c r="A486" s="28"/>
      <c r="B486" s="23"/>
      <c r="C486" s="23"/>
      <c r="D486" s="137"/>
      <c r="E486" s="147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</row>
    <row r="487" spans="1:17" ht="12.75" customHeight="1" x14ac:dyDescent="0.25">
      <c r="A487" s="28"/>
      <c r="B487" s="23"/>
      <c r="C487" s="23"/>
      <c r="D487" s="137"/>
      <c r="E487" s="147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</row>
    <row r="488" spans="1:17" ht="12.75" customHeight="1" x14ac:dyDescent="0.25">
      <c r="A488" s="28"/>
      <c r="B488" s="23"/>
      <c r="C488" s="23"/>
      <c r="D488" s="137"/>
      <c r="E488" s="147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</row>
    <row r="489" spans="1:17" ht="12.75" customHeight="1" x14ac:dyDescent="0.25">
      <c r="A489" s="28"/>
      <c r="B489" s="23"/>
      <c r="C489" s="23"/>
      <c r="D489" s="137"/>
      <c r="E489" s="147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</row>
    <row r="490" spans="1:17" ht="12.75" customHeight="1" x14ac:dyDescent="0.25">
      <c r="A490" s="28"/>
      <c r="B490" s="23"/>
      <c r="C490" s="23"/>
      <c r="D490" s="137"/>
      <c r="E490" s="147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</row>
    <row r="491" spans="1:17" ht="12.75" customHeight="1" x14ac:dyDescent="0.25">
      <c r="A491" s="28"/>
      <c r="B491" s="23"/>
      <c r="C491" s="23"/>
      <c r="D491" s="137"/>
      <c r="E491" s="147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</row>
    <row r="492" spans="1:17" ht="12.75" customHeight="1" x14ac:dyDescent="0.25">
      <c r="A492" s="28"/>
      <c r="B492" s="23"/>
      <c r="C492" s="23"/>
      <c r="D492" s="137"/>
      <c r="E492" s="147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</row>
    <row r="493" spans="1:17" ht="12.75" customHeight="1" x14ac:dyDescent="0.25">
      <c r="A493" s="28"/>
      <c r="B493" s="23"/>
      <c r="C493" s="23"/>
      <c r="D493" s="137"/>
      <c r="E493" s="147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</row>
    <row r="494" spans="1:17" ht="12.75" customHeight="1" x14ac:dyDescent="0.25">
      <c r="A494" s="28"/>
      <c r="B494" s="23"/>
      <c r="C494" s="23"/>
      <c r="D494" s="137"/>
      <c r="E494" s="147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</row>
    <row r="495" spans="1:17" ht="12.75" customHeight="1" x14ac:dyDescent="0.25">
      <c r="A495" s="28"/>
      <c r="B495" s="23"/>
      <c r="C495" s="23"/>
      <c r="D495" s="137"/>
      <c r="E495" s="147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</row>
    <row r="496" spans="1:17" ht="12.75" customHeight="1" x14ac:dyDescent="0.25">
      <c r="A496" s="28"/>
      <c r="B496" s="23"/>
      <c r="C496" s="23"/>
      <c r="D496" s="137"/>
      <c r="E496" s="147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</row>
    <row r="497" spans="1:17" ht="12.75" customHeight="1" x14ac:dyDescent="0.25">
      <c r="A497" s="28"/>
      <c r="B497" s="23"/>
      <c r="C497" s="23"/>
      <c r="D497" s="137"/>
      <c r="E497" s="147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</row>
    <row r="498" spans="1:17" ht="12.75" customHeight="1" x14ac:dyDescent="0.25">
      <c r="A498" s="28"/>
      <c r="B498" s="23"/>
      <c r="C498" s="23"/>
      <c r="D498" s="137"/>
      <c r="E498" s="147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</row>
    <row r="499" spans="1:17" ht="12.75" customHeight="1" x14ac:dyDescent="0.25">
      <c r="A499" s="28"/>
      <c r="B499" s="23"/>
      <c r="C499" s="23"/>
      <c r="D499" s="137"/>
      <c r="E499" s="147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</row>
    <row r="500" spans="1:17" ht="12.75" customHeight="1" x14ac:dyDescent="0.25">
      <c r="A500" s="28"/>
      <c r="B500" s="23"/>
      <c r="C500" s="23"/>
      <c r="D500" s="137"/>
      <c r="E500" s="147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</row>
    <row r="501" spans="1:17" ht="12.75" customHeight="1" x14ac:dyDescent="0.25">
      <c r="A501" s="28"/>
      <c r="B501" s="23"/>
      <c r="C501" s="23"/>
      <c r="D501" s="137"/>
      <c r="E501" s="147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</row>
    <row r="502" spans="1:17" ht="12.75" customHeight="1" x14ac:dyDescent="0.25">
      <c r="A502" s="28"/>
      <c r="B502" s="23"/>
      <c r="C502" s="23"/>
      <c r="D502" s="137"/>
      <c r="E502" s="147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</row>
    <row r="503" spans="1:17" ht="12.75" customHeight="1" x14ac:dyDescent="0.25">
      <c r="A503" s="28"/>
      <c r="B503" s="23"/>
      <c r="C503" s="23"/>
      <c r="D503" s="137"/>
      <c r="E503" s="147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</row>
    <row r="504" spans="1:17" ht="12.75" customHeight="1" x14ac:dyDescent="0.25">
      <c r="A504" s="28"/>
      <c r="B504" s="23"/>
      <c r="C504" s="23"/>
      <c r="D504" s="137"/>
      <c r="E504" s="147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</row>
    <row r="505" spans="1:17" ht="12.75" customHeight="1" x14ac:dyDescent="0.25">
      <c r="A505" s="28"/>
      <c r="B505" s="23"/>
      <c r="C505" s="23"/>
      <c r="D505" s="137"/>
      <c r="E505" s="147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</row>
    <row r="506" spans="1:17" ht="12.75" customHeight="1" x14ac:dyDescent="0.25">
      <c r="A506" s="28"/>
      <c r="B506" s="23"/>
      <c r="C506" s="23"/>
      <c r="D506" s="137"/>
      <c r="E506" s="147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</row>
    <row r="507" spans="1:17" ht="12.75" customHeight="1" x14ac:dyDescent="0.25">
      <c r="A507" s="28"/>
      <c r="B507" s="23"/>
      <c r="C507" s="23"/>
      <c r="D507" s="137"/>
      <c r="E507" s="147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</row>
    <row r="508" spans="1:17" ht="12.75" customHeight="1" x14ac:dyDescent="0.25">
      <c r="A508" s="28"/>
      <c r="B508" s="23"/>
      <c r="C508" s="23"/>
      <c r="D508" s="137"/>
      <c r="E508" s="147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</row>
    <row r="509" spans="1:17" ht="12.75" customHeight="1" x14ac:dyDescent="0.25">
      <c r="A509" s="28"/>
      <c r="B509" s="23"/>
      <c r="C509" s="23"/>
      <c r="D509" s="137"/>
      <c r="E509" s="147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</row>
    <row r="510" spans="1:17" ht="12.75" customHeight="1" x14ac:dyDescent="0.25">
      <c r="A510" s="28"/>
      <c r="B510" s="23"/>
      <c r="C510" s="23"/>
      <c r="D510" s="137"/>
      <c r="E510" s="147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</row>
    <row r="511" spans="1:17" ht="12.75" customHeight="1" x14ac:dyDescent="0.25">
      <c r="A511" s="28"/>
      <c r="B511" s="23"/>
      <c r="C511" s="23"/>
      <c r="D511" s="137"/>
      <c r="E511" s="147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</row>
    <row r="512" spans="1:17" ht="12.75" customHeight="1" x14ac:dyDescent="0.25">
      <c r="A512" s="28"/>
      <c r="B512" s="23"/>
      <c r="C512" s="23"/>
      <c r="D512" s="137"/>
      <c r="E512" s="147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</row>
    <row r="513" spans="1:17" ht="12.75" customHeight="1" x14ac:dyDescent="0.25">
      <c r="A513" s="28"/>
      <c r="B513" s="23"/>
      <c r="C513" s="23"/>
      <c r="D513" s="137"/>
      <c r="E513" s="147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</row>
    <row r="514" spans="1:17" ht="12.75" customHeight="1" x14ac:dyDescent="0.25">
      <c r="A514" s="28"/>
      <c r="B514" s="23"/>
      <c r="C514" s="23"/>
      <c r="D514" s="137"/>
      <c r="E514" s="147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</row>
    <row r="515" spans="1:17" ht="12.75" customHeight="1" x14ac:dyDescent="0.25">
      <c r="A515" s="28"/>
      <c r="B515" s="23"/>
      <c r="C515" s="23"/>
      <c r="D515" s="137"/>
      <c r="E515" s="147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</row>
    <row r="516" spans="1:17" ht="12.75" customHeight="1" x14ac:dyDescent="0.25">
      <c r="A516" s="28"/>
      <c r="B516" s="23"/>
      <c r="C516" s="23"/>
      <c r="D516" s="137"/>
      <c r="E516" s="147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</row>
    <row r="517" spans="1:17" ht="12.75" customHeight="1" x14ac:dyDescent="0.25">
      <c r="A517" s="28"/>
      <c r="B517" s="23"/>
      <c r="C517" s="23"/>
      <c r="D517" s="137"/>
      <c r="E517" s="147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</row>
    <row r="518" spans="1:17" ht="12.75" customHeight="1" x14ac:dyDescent="0.25">
      <c r="A518" s="28"/>
      <c r="B518" s="23"/>
      <c r="C518" s="23"/>
      <c r="D518" s="137"/>
      <c r="E518" s="147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</row>
    <row r="519" spans="1:17" ht="12.75" customHeight="1" x14ac:dyDescent="0.25">
      <c r="A519" s="28"/>
      <c r="B519" s="23"/>
      <c r="C519" s="23"/>
      <c r="D519" s="137"/>
      <c r="E519" s="147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</row>
    <row r="520" spans="1:17" ht="12.75" customHeight="1" x14ac:dyDescent="0.25">
      <c r="A520" s="28"/>
      <c r="B520" s="23"/>
      <c r="C520" s="23"/>
      <c r="D520" s="137"/>
      <c r="E520" s="147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</row>
    <row r="521" spans="1:17" ht="12.75" customHeight="1" x14ac:dyDescent="0.25">
      <c r="A521" s="28"/>
      <c r="B521" s="23"/>
      <c r="C521" s="23"/>
      <c r="D521" s="137"/>
      <c r="E521" s="147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</row>
    <row r="522" spans="1:17" ht="12.75" customHeight="1" x14ac:dyDescent="0.25">
      <c r="A522" s="28"/>
      <c r="B522" s="23"/>
      <c r="C522" s="23"/>
      <c r="D522" s="137"/>
      <c r="E522" s="147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</row>
    <row r="523" spans="1:17" ht="12.75" customHeight="1" x14ac:dyDescent="0.25">
      <c r="A523" s="28"/>
      <c r="B523" s="23"/>
      <c r="C523" s="23"/>
      <c r="D523" s="137"/>
      <c r="E523" s="147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</row>
    <row r="524" spans="1:17" ht="12.75" customHeight="1" x14ac:dyDescent="0.25">
      <c r="A524" s="28"/>
      <c r="B524" s="23"/>
      <c r="C524" s="23"/>
      <c r="D524" s="137"/>
      <c r="E524" s="147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</row>
    <row r="525" spans="1:17" ht="12.75" customHeight="1" x14ac:dyDescent="0.25">
      <c r="A525" s="28"/>
      <c r="B525" s="23"/>
      <c r="C525" s="23"/>
      <c r="D525" s="137"/>
      <c r="E525" s="147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</row>
    <row r="526" spans="1:17" ht="12.75" customHeight="1" x14ac:dyDescent="0.25">
      <c r="A526" s="28"/>
      <c r="B526" s="23"/>
      <c r="C526" s="23"/>
      <c r="D526" s="137"/>
      <c r="E526" s="147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</row>
    <row r="527" spans="1:17" ht="12.75" customHeight="1" x14ac:dyDescent="0.25">
      <c r="A527" s="28"/>
      <c r="B527" s="23"/>
      <c r="C527" s="23"/>
      <c r="D527" s="137"/>
      <c r="E527" s="147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</row>
    <row r="528" spans="1:17" ht="12.75" customHeight="1" x14ac:dyDescent="0.25">
      <c r="A528" s="28"/>
      <c r="B528" s="23"/>
      <c r="C528" s="23"/>
      <c r="D528" s="137"/>
      <c r="E528" s="147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</row>
    <row r="529" spans="1:17" ht="12.75" customHeight="1" x14ac:dyDescent="0.25">
      <c r="A529" s="28"/>
      <c r="B529" s="23"/>
      <c r="C529" s="23"/>
      <c r="D529" s="137"/>
      <c r="E529" s="147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</row>
    <row r="530" spans="1:17" ht="12.75" customHeight="1" x14ac:dyDescent="0.25">
      <c r="A530" s="28"/>
      <c r="B530" s="23"/>
      <c r="C530" s="23"/>
      <c r="D530" s="137"/>
      <c r="E530" s="147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</row>
    <row r="531" spans="1:17" ht="12.75" customHeight="1" x14ac:dyDescent="0.25">
      <c r="A531" s="28"/>
      <c r="B531" s="23"/>
      <c r="C531" s="23"/>
      <c r="D531" s="137"/>
      <c r="E531" s="147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</row>
    <row r="532" spans="1:17" ht="12.75" customHeight="1" x14ac:dyDescent="0.25">
      <c r="A532" s="28"/>
      <c r="B532" s="23"/>
      <c r="C532" s="23"/>
      <c r="D532" s="137"/>
      <c r="E532" s="147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</row>
    <row r="533" spans="1:17" ht="12.75" customHeight="1" x14ac:dyDescent="0.25">
      <c r="A533" s="28"/>
      <c r="B533" s="23"/>
      <c r="C533" s="23"/>
      <c r="D533" s="137"/>
      <c r="E533" s="147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</row>
    <row r="534" spans="1:17" ht="12.75" customHeight="1" x14ac:dyDescent="0.25">
      <c r="A534" s="28"/>
      <c r="B534" s="23"/>
      <c r="C534" s="23"/>
      <c r="D534" s="137"/>
      <c r="E534" s="147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</row>
    <row r="535" spans="1:17" ht="12.75" customHeight="1" x14ac:dyDescent="0.25">
      <c r="A535" s="28"/>
      <c r="B535" s="23"/>
      <c r="C535" s="23"/>
      <c r="D535" s="137"/>
      <c r="E535" s="147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</row>
    <row r="536" spans="1:17" ht="12.75" customHeight="1" x14ac:dyDescent="0.25">
      <c r="A536" s="28"/>
      <c r="B536" s="23"/>
      <c r="C536" s="23"/>
      <c r="D536" s="137"/>
      <c r="E536" s="147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</row>
    <row r="537" spans="1:17" ht="12.75" customHeight="1" x14ac:dyDescent="0.25">
      <c r="A537" s="28"/>
      <c r="B537" s="23"/>
      <c r="C537" s="23"/>
      <c r="D537" s="137"/>
      <c r="E537" s="147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</row>
    <row r="538" spans="1:17" ht="12.75" customHeight="1" x14ac:dyDescent="0.25">
      <c r="A538" s="28"/>
      <c r="B538" s="23"/>
      <c r="C538" s="23"/>
      <c r="D538" s="137"/>
      <c r="E538" s="147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</row>
    <row r="539" spans="1:17" ht="12.75" customHeight="1" x14ac:dyDescent="0.25">
      <c r="A539" s="28"/>
      <c r="B539" s="23"/>
      <c r="C539" s="23"/>
      <c r="D539" s="137"/>
      <c r="E539" s="147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</row>
    <row r="540" spans="1:17" ht="12.75" customHeight="1" x14ac:dyDescent="0.25">
      <c r="A540" s="28"/>
      <c r="B540" s="23"/>
      <c r="C540" s="23"/>
      <c r="D540" s="137"/>
      <c r="E540" s="147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</row>
    <row r="541" spans="1:17" ht="12.75" customHeight="1" x14ac:dyDescent="0.25">
      <c r="A541" s="28"/>
      <c r="B541" s="23"/>
      <c r="C541" s="23"/>
      <c r="D541" s="137"/>
      <c r="E541" s="147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</row>
    <row r="542" spans="1:17" ht="12.75" customHeight="1" x14ac:dyDescent="0.25">
      <c r="A542" s="28"/>
      <c r="B542" s="23"/>
      <c r="C542" s="23"/>
      <c r="D542" s="137"/>
      <c r="E542" s="147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</row>
    <row r="543" spans="1:17" ht="12.75" customHeight="1" x14ac:dyDescent="0.25">
      <c r="A543" s="28"/>
      <c r="B543" s="23"/>
      <c r="C543" s="23"/>
      <c r="D543" s="137"/>
      <c r="E543" s="147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</row>
    <row r="544" spans="1:17" ht="12.75" customHeight="1" x14ac:dyDescent="0.25">
      <c r="A544" s="28"/>
      <c r="B544" s="23"/>
      <c r="C544" s="23"/>
      <c r="D544" s="137"/>
      <c r="E544" s="147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</row>
    <row r="545" spans="1:17" ht="12.75" customHeight="1" x14ac:dyDescent="0.25">
      <c r="A545" s="28"/>
      <c r="B545" s="23"/>
      <c r="C545" s="23"/>
      <c r="D545" s="137"/>
      <c r="E545" s="147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</row>
    <row r="546" spans="1:17" ht="12.75" customHeight="1" x14ac:dyDescent="0.25">
      <c r="A546" s="28"/>
      <c r="B546" s="23"/>
      <c r="C546" s="23"/>
      <c r="D546" s="137"/>
      <c r="E546" s="147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</row>
    <row r="547" spans="1:17" ht="12.75" customHeight="1" x14ac:dyDescent="0.25">
      <c r="A547" s="28"/>
      <c r="B547" s="23"/>
      <c r="C547" s="23"/>
      <c r="D547" s="137"/>
      <c r="E547" s="147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</row>
    <row r="548" spans="1:17" ht="12.75" customHeight="1" x14ac:dyDescent="0.25">
      <c r="A548" s="28"/>
      <c r="B548" s="23"/>
      <c r="C548" s="23"/>
      <c r="D548" s="137"/>
      <c r="E548" s="147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</row>
    <row r="549" spans="1:17" ht="12.75" customHeight="1" x14ac:dyDescent="0.25">
      <c r="A549" s="28"/>
      <c r="B549" s="23"/>
      <c r="C549" s="23"/>
      <c r="D549" s="137"/>
      <c r="E549" s="147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</row>
    <row r="550" spans="1:17" ht="12.75" customHeight="1" x14ac:dyDescent="0.25">
      <c r="A550" s="28"/>
      <c r="B550" s="23"/>
      <c r="C550" s="23"/>
      <c r="D550" s="137"/>
      <c r="E550" s="147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</row>
    <row r="551" spans="1:17" ht="12.75" customHeight="1" x14ac:dyDescent="0.25">
      <c r="A551" s="28"/>
      <c r="B551" s="23"/>
      <c r="C551" s="23"/>
      <c r="D551" s="137"/>
      <c r="E551" s="147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</row>
    <row r="552" spans="1:17" ht="12.75" customHeight="1" x14ac:dyDescent="0.25">
      <c r="A552" s="28"/>
      <c r="B552" s="23"/>
      <c r="C552" s="23"/>
      <c r="D552" s="137"/>
      <c r="E552" s="147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</row>
    <row r="553" spans="1:17" ht="12.75" customHeight="1" x14ac:dyDescent="0.25">
      <c r="A553" s="28"/>
      <c r="B553" s="23"/>
      <c r="C553" s="23"/>
      <c r="D553" s="137"/>
      <c r="E553" s="147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</row>
    <row r="554" spans="1:17" ht="12.75" customHeight="1" x14ac:dyDescent="0.25">
      <c r="A554" s="28"/>
      <c r="B554" s="23"/>
      <c r="C554" s="23"/>
      <c r="D554" s="137"/>
      <c r="E554" s="147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</row>
    <row r="555" spans="1:17" ht="12.75" customHeight="1" x14ac:dyDescent="0.25">
      <c r="A555" s="28"/>
      <c r="B555" s="23"/>
      <c r="C555" s="23"/>
      <c r="D555" s="137"/>
      <c r="E555" s="147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</row>
    <row r="556" spans="1:17" ht="12.75" customHeight="1" x14ac:dyDescent="0.25">
      <c r="A556" s="28"/>
      <c r="B556" s="23"/>
      <c r="C556" s="23"/>
      <c r="D556" s="137"/>
      <c r="E556" s="147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</row>
    <row r="557" spans="1:17" ht="12.75" customHeight="1" x14ac:dyDescent="0.25">
      <c r="A557" s="28"/>
      <c r="B557" s="23"/>
      <c r="C557" s="23"/>
      <c r="D557" s="137"/>
      <c r="E557" s="147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</row>
    <row r="558" spans="1:17" ht="12.75" customHeight="1" x14ac:dyDescent="0.25">
      <c r="A558" s="28"/>
      <c r="B558" s="23"/>
      <c r="C558" s="23"/>
      <c r="D558" s="137"/>
      <c r="E558" s="147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</row>
    <row r="559" spans="1:17" ht="12.75" customHeight="1" x14ac:dyDescent="0.25">
      <c r="A559" s="28"/>
      <c r="B559" s="23"/>
      <c r="C559" s="23"/>
      <c r="D559" s="137"/>
      <c r="E559" s="147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</row>
    <row r="560" spans="1:17" ht="12.75" customHeight="1" x14ac:dyDescent="0.25">
      <c r="A560" s="28"/>
      <c r="B560" s="23"/>
      <c r="C560" s="23"/>
      <c r="D560" s="137"/>
      <c r="E560" s="147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</row>
    <row r="561" spans="1:17" ht="12.75" customHeight="1" x14ac:dyDescent="0.25">
      <c r="A561" s="28"/>
      <c r="B561" s="23"/>
      <c r="C561" s="23"/>
      <c r="D561" s="137"/>
      <c r="E561" s="147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</row>
    <row r="562" spans="1:17" ht="12.75" customHeight="1" x14ac:dyDescent="0.25">
      <c r="A562" s="28"/>
      <c r="B562" s="23"/>
      <c r="C562" s="23"/>
      <c r="D562" s="137"/>
      <c r="E562" s="147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</row>
    <row r="563" spans="1:17" ht="12.75" customHeight="1" x14ac:dyDescent="0.25">
      <c r="A563" s="28"/>
      <c r="B563" s="23"/>
      <c r="C563" s="23"/>
      <c r="D563" s="137"/>
      <c r="E563" s="147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</row>
    <row r="564" spans="1:17" ht="12.75" customHeight="1" x14ac:dyDescent="0.25">
      <c r="A564" s="28"/>
      <c r="B564" s="23"/>
      <c r="C564" s="23"/>
      <c r="D564" s="137"/>
      <c r="E564" s="147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</row>
    <row r="565" spans="1:17" ht="12.75" customHeight="1" x14ac:dyDescent="0.25">
      <c r="A565" s="28"/>
      <c r="B565" s="23"/>
      <c r="C565" s="23"/>
      <c r="D565" s="137"/>
      <c r="E565" s="147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</row>
    <row r="566" spans="1:17" ht="12.75" customHeight="1" x14ac:dyDescent="0.25">
      <c r="A566" s="28"/>
      <c r="B566" s="23"/>
      <c r="C566" s="23"/>
      <c r="D566" s="137"/>
      <c r="E566" s="147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</row>
    <row r="567" spans="1:17" ht="12.75" customHeight="1" x14ac:dyDescent="0.25">
      <c r="A567" s="28"/>
      <c r="B567" s="23"/>
      <c r="C567" s="23"/>
      <c r="D567" s="137"/>
      <c r="E567" s="147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</row>
    <row r="568" spans="1:17" ht="12.75" customHeight="1" x14ac:dyDescent="0.25">
      <c r="A568" s="28"/>
      <c r="B568" s="23"/>
      <c r="C568" s="23"/>
      <c r="D568" s="137"/>
      <c r="E568" s="147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</row>
    <row r="569" spans="1:17" ht="12.75" customHeight="1" x14ac:dyDescent="0.25">
      <c r="A569" s="28"/>
      <c r="B569" s="23"/>
      <c r="C569" s="23"/>
      <c r="D569" s="137"/>
      <c r="E569" s="147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</row>
    <row r="570" spans="1:17" ht="12.75" customHeight="1" x14ac:dyDescent="0.25">
      <c r="A570" s="28"/>
      <c r="B570" s="23"/>
      <c r="C570" s="23"/>
      <c r="D570" s="137"/>
      <c r="E570" s="147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</row>
    <row r="571" spans="1:17" ht="12.75" customHeight="1" x14ac:dyDescent="0.25">
      <c r="A571" s="28"/>
      <c r="B571" s="23"/>
      <c r="C571" s="23"/>
      <c r="D571" s="137"/>
      <c r="E571" s="147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</row>
    <row r="572" spans="1:17" ht="12.75" customHeight="1" x14ac:dyDescent="0.25">
      <c r="A572" s="28"/>
      <c r="B572" s="23"/>
      <c r="C572" s="23"/>
      <c r="D572" s="137"/>
      <c r="E572" s="147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</row>
    <row r="573" spans="1:17" ht="12.75" customHeight="1" x14ac:dyDescent="0.25">
      <c r="A573" s="28"/>
      <c r="B573" s="23"/>
      <c r="C573" s="23"/>
      <c r="D573" s="137"/>
      <c r="E573" s="147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</row>
    <row r="574" spans="1:17" ht="12.75" customHeight="1" x14ac:dyDescent="0.25">
      <c r="A574" s="28"/>
      <c r="B574" s="23"/>
      <c r="C574" s="23"/>
      <c r="D574" s="137"/>
      <c r="E574" s="147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</row>
    <row r="575" spans="1:17" ht="12.75" customHeight="1" x14ac:dyDescent="0.25">
      <c r="A575" s="28"/>
      <c r="B575" s="23"/>
      <c r="C575" s="23"/>
      <c r="D575" s="137"/>
      <c r="E575" s="147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</row>
    <row r="576" spans="1:17" ht="12.75" customHeight="1" x14ac:dyDescent="0.25">
      <c r="A576" s="28"/>
      <c r="B576" s="23"/>
      <c r="C576" s="23"/>
      <c r="D576" s="137"/>
      <c r="E576" s="147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</row>
    <row r="577" spans="1:17" ht="12.75" customHeight="1" x14ac:dyDescent="0.25">
      <c r="A577" s="28"/>
      <c r="B577" s="23"/>
      <c r="C577" s="23"/>
      <c r="D577" s="137"/>
      <c r="E577" s="147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</row>
    <row r="578" spans="1:17" ht="12.75" customHeight="1" x14ac:dyDescent="0.25">
      <c r="A578" s="28"/>
      <c r="B578" s="23"/>
      <c r="C578" s="23"/>
      <c r="D578" s="137"/>
      <c r="E578" s="147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</row>
    <row r="579" spans="1:17" ht="12.75" customHeight="1" x14ac:dyDescent="0.25">
      <c r="A579" s="28"/>
      <c r="B579" s="23"/>
      <c r="C579" s="23"/>
      <c r="D579" s="137"/>
      <c r="E579" s="147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</row>
    <row r="580" spans="1:17" ht="12.75" customHeight="1" x14ac:dyDescent="0.25">
      <c r="A580" s="28"/>
      <c r="B580" s="23"/>
      <c r="C580" s="23"/>
      <c r="D580" s="137"/>
      <c r="E580" s="147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</row>
    <row r="581" spans="1:17" ht="12.75" customHeight="1" x14ac:dyDescent="0.25">
      <c r="A581" s="28"/>
      <c r="B581" s="23"/>
      <c r="C581" s="23"/>
      <c r="D581" s="137"/>
      <c r="E581" s="147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</row>
    <row r="582" spans="1:17" ht="12.75" customHeight="1" x14ac:dyDescent="0.25">
      <c r="A582" s="28"/>
      <c r="B582" s="23"/>
      <c r="C582" s="23"/>
      <c r="D582" s="137"/>
      <c r="E582" s="147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</row>
    <row r="583" spans="1:17" ht="12.75" customHeight="1" x14ac:dyDescent="0.25">
      <c r="A583" s="28"/>
      <c r="B583" s="23"/>
      <c r="C583" s="23"/>
      <c r="D583" s="137"/>
      <c r="E583" s="147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</row>
    <row r="584" spans="1:17" ht="12.75" customHeight="1" x14ac:dyDescent="0.25">
      <c r="A584" s="28"/>
      <c r="B584" s="23"/>
      <c r="C584" s="23"/>
      <c r="D584" s="137"/>
      <c r="E584" s="147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</row>
    <row r="585" spans="1:17" ht="12.75" customHeight="1" x14ac:dyDescent="0.25">
      <c r="A585" s="28"/>
      <c r="B585" s="23"/>
      <c r="C585" s="23"/>
      <c r="D585" s="137"/>
      <c r="E585" s="147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</row>
    <row r="586" spans="1:17" ht="12.75" customHeight="1" x14ac:dyDescent="0.25">
      <c r="A586" s="28"/>
      <c r="B586" s="23"/>
      <c r="C586" s="23"/>
      <c r="D586" s="137"/>
      <c r="E586" s="147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</row>
    <row r="587" spans="1:17" ht="12.75" customHeight="1" x14ac:dyDescent="0.25">
      <c r="A587" s="28"/>
      <c r="B587" s="23"/>
      <c r="C587" s="23"/>
      <c r="D587" s="137"/>
      <c r="E587" s="147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</row>
    <row r="588" spans="1:17" ht="12.75" customHeight="1" x14ac:dyDescent="0.25">
      <c r="A588" s="28"/>
      <c r="B588" s="23"/>
      <c r="C588" s="23"/>
      <c r="D588" s="137"/>
      <c r="E588" s="147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</row>
    <row r="589" spans="1:17" ht="12.75" customHeight="1" x14ac:dyDescent="0.25">
      <c r="A589" s="28"/>
      <c r="B589" s="23"/>
      <c r="C589" s="23"/>
      <c r="D589" s="137"/>
      <c r="E589" s="147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</row>
    <row r="590" spans="1:17" ht="12.75" customHeight="1" x14ac:dyDescent="0.25">
      <c r="A590" s="28"/>
      <c r="B590" s="23"/>
      <c r="C590" s="23"/>
      <c r="D590" s="137"/>
      <c r="E590" s="147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</row>
    <row r="591" spans="1:17" ht="12.75" customHeight="1" x14ac:dyDescent="0.25">
      <c r="A591" s="28"/>
      <c r="B591" s="23"/>
      <c r="C591" s="23"/>
      <c r="D591" s="137"/>
      <c r="E591" s="147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</row>
    <row r="592" spans="1:17" ht="12.75" customHeight="1" x14ac:dyDescent="0.25">
      <c r="A592" s="28"/>
      <c r="B592" s="23"/>
      <c r="C592" s="23"/>
      <c r="D592" s="137"/>
      <c r="E592" s="147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</row>
    <row r="593" spans="1:17" ht="12.75" customHeight="1" x14ac:dyDescent="0.25">
      <c r="A593" s="28"/>
      <c r="B593" s="23"/>
      <c r="C593" s="23"/>
      <c r="D593" s="137"/>
      <c r="E593" s="147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</row>
    <row r="594" spans="1:17" ht="12.75" customHeight="1" x14ac:dyDescent="0.25">
      <c r="A594" s="28"/>
      <c r="B594" s="23"/>
      <c r="C594" s="23"/>
      <c r="D594" s="137"/>
      <c r="E594" s="147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</row>
    <row r="595" spans="1:17" ht="12.75" customHeight="1" x14ac:dyDescent="0.25">
      <c r="A595" s="28"/>
      <c r="B595" s="23"/>
      <c r="C595" s="23"/>
      <c r="D595" s="137"/>
      <c r="E595" s="147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</row>
    <row r="596" spans="1:17" ht="12.75" customHeight="1" x14ac:dyDescent="0.25">
      <c r="A596" s="28"/>
      <c r="B596" s="23"/>
      <c r="C596" s="23"/>
      <c r="D596" s="137"/>
      <c r="E596" s="147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</row>
    <row r="597" spans="1:17" ht="12.75" customHeight="1" x14ac:dyDescent="0.25">
      <c r="A597" s="28"/>
      <c r="B597" s="23"/>
      <c r="C597" s="23"/>
      <c r="D597" s="137"/>
      <c r="E597" s="147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</row>
    <row r="598" spans="1:17" ht="12.75" customHeight="1" x14ac:dyDescent="0.25">
      <c r="A598" s="28"/>
      <c r="B598" s="23"/>
      <c r="C598" s="23"/>
      <c r="D598" s="137"/>
      <c r="E598" s="147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</row>
    <row r="599" spans="1:17" ht="12.75" customHeight="1" x14ac:dyDescent="0.25">
      <c r="A599" s="28"/>
      <c r="B599" s="23"/>
      <c r="C599" s="23"/>
      <c r="D599" s="137"/>
      <c r="E599" s="147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</row>
    <row r="600" spans="1:17" ht="12.75" customHeight="1" x14ac:dyDescent="0.25">
      <c r="A600" s="28"/>
      <c r="B600" s="23"/>
      <c r="C600" s="23"/>
      <c r="D600" s="137"/>
      <c r="E600" s="147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</row>
    <row r="601" spans="1:17" ht="12.75" customHeight="1" x14ac:dyDescent="0.25">
      <c r="A601" s="28"/>
      <c r="B601" s="23"/>
      <c r="C601" s="23"/>
      <c r="D601" s="137"/>
      <c r="E601" s="147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</row>
    <row r="602" spans="1:17" ht="12.75" customHeight="1" x14ac:dyDescent="0.25">
      <c r="A602" s="28"/>
      <c r="B602" s="23"/>
      <c r="C602" s="23"/>
      <c r="D602" s="137"/>
      <c r="E602" s="147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</row>
    <row r="603" spans="1:17" ht="12.75" customHeight="1" x14ac:dyDescent="0.25">
      <c r="A603" s="28"/>
      <c r="B603" s="23"/>
      <c r="C603" s="23"/>
      <c r="D603" s="137"/>
      <c r="E603" s="147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</row>
    <row r="604" spans="1:17" ht="12.75" customHeight="1" x14ac:dyDescent="0.25">
      <c r="A604" s="28"/>
      <c r="B604" s="23"/>
      <c r="C604" s="23"/>
      <c r="D604" s="137"/>
      <c r="E604" s="147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</row>
    <row r="605" spans="1:17" ht="12.75" customHeight="1" x14ac:dyDescent="0.25">
      <c r="A605" s="28"/>
      <c r="B605" s="23"/>
      <c r="C605" s="23"/>
      <c r="D605" s="137"/>
      <c r="E605" s="147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</row>
    <row r="606" spans="1:17" ht="12.75" customHeight="1" x14ac:dyDescent="0.25">
      <c r="A606" s="28"/>
      <c r="B606" s="23"/>
      <c r="C606" s="23"/>
      <c r="D606" s="137"/>
      <c r="E606" s="147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</row>
    <row r="607" spans="1:17" ht="12.75" customHeight="1" x14ac:dyDescent="0.25">
      <c r="A607" s="28"/>
      <c r="B607" s="23"/>
      <c r="C607" s="23"/>
      <c r="D607" s="137"/>
      <c r="E607" s="147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</row>
    <row r="608" spans="1:17" ht="12.75" customHeight="1" x14ac:dyDescent="0.25">
      <c r="A608" s="28"/>
      <c r="B608" s="23"/>
      <c r="C608" s="23"/>
      <c r="D608" s="137"/>
      <c r="E608" s="147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</row>
    <row r="609" spans="1:17" ht="12.75" customHeight="1" x14ac:dyDescent="0.25">
      <c r="A609" s="28"/>
      <c r="B609" s="23"/>
      <c r="C609" s="23"/>
      <c r="D609" s="137"/>
      <c r="E609" s="147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</row>
    <row r="610" spans="1:17" ht="12.75" customHeight="1" x14ac:dyDescent="0.25">
      <c r="A610" s="28"/>
      <c r="B610" s="23"/>
      <c r="C610" s="23"/>
      <c r="D610" s="137"/>
      <c r="E610" s="147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</row>
    <row r="611" spans="1:17" ht="12.75" customHeight="1" x14ac:dyDescent="0.25">
      <c r="A611" s="28"/>
      <c r="B611" s="23"/>
      <c r="C611" s="23"/>
      <c r="D611" s="137"/>
      <c r="E611" s="147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</row>
    <row r="612" spans="1:17" ht="12.75" customHeight="1" x14ac:dyDescent="0.25">
      <c r="A612" s="28"/>
      <c r="B612" s="23"/>
      <c r="C612" s="23"/>
      <c r="D612" s="137"/>
      <c r="E612" s="147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</row>
    <row r="613" spans="1:17" ht="12.75" customHeight="1" x14ac:dyDescent="0.25">
      <c r="A613" s="28"/>
      <c r="B613" s="23"/>
      <c r="C613" s="23"/>
      <c r="D613" s="137"/>
      <c r="E613" s="147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</row>
    <row r="614" spans="1:17" ht="12.75" customHeight="1" x14ac:dyDescent="0.25">
      <c r="A614" s="28"/>
      <c r="B614" s="23"/>
      <c r="C614" s="23"/>
      <c r="D614" s="137"/>
      <c r="E614" s="147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</row>
    <row r="615" spans="1:17" ht="12.75" customHeight="1" x14ac:dyDescent="0.25">
      <c r="A615" s="28"/>
      <c r="B615" s="23"/>
      <c r="C615" s="23"/>
      <c r="D615" s="137"/>
      <c r="E615" s="147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</row>
    <row r="616" spans="1:17" ht="12.75" customHeight="1" x14ac:dyDescent="0.25">
      <c r="A616" s="28"/>
      <c r="B616" s="23"/>
      <c r="C616" s="23"/>
      <c r="D616" s="137"/>
      <c r="E616" s="147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</row>
    <row r="617" spans="1:17" ht="12.75" customHeight="1" x14ac:dyDescent="0.25">
      <c r="A617" s="28"/>
      <c r="B617" s="23"/>
      <c r="C617" s="23"/>
      <c r="D617" s="137"/>
      <c r="E617" s="147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</row>
    <row r="618" spans="1:17" ht="12.75" customHeight="1" x14ac:dyDescent="0.25">
      <c r="A618" s="28"/>
      <c r="B618" s="23"/>
      <c r="C618" s="23"/>
      <c r="D618" s="137"/>
      <c r="E618" s="147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</row>
    <row r="619" spans="1:17" ht="12.75" customHeight="1" x14ac:dyDescent="0.25">
      <c r="A619" s="28"/>
      <c r="B619" s="23"/>
      <c r="C619" s="23"/>
      <c r="D619" s="137"/>
      <c r="E619" s="147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</row>
    <row r="620" spans="1:17" ht="12.75" customHeight="1" x14ac:dyDescent="0.25">
      <c r="A620" s="28"/>
      <c r="B620" s="23"/>
      <c r="C620" s="23"/>
      <c r="D620" s="137"/>
      <c r="E620" s="147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</row>
    <row r="621" spans="1:17" ht="12.75" customHeight="1" x14ac:dyDescent="0.25">
      <c r="A621" s="28"/>
      <c r="B621" s="23"/>
      <c r="C621" s="23"/>
      <c r="D621" s="137"/>
      <c r="E621" s="147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</row>
    <row r="622" spans="1:17" ht="12.75" customHeight="1" x14ac:dyDescent="0.25">
      <c r="A622" s="28"/>
      <c r="B622" s="23"/>
      <c r="C622" s="23"/>
      <c r="D622" s="137"/>
      <c r="E622" s="147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</row>
    <row r="623" spans="1:17" ht="12.75" customHeight="1" x14ac:dyDescent="0.25">
      <c r="A623" s="28"/>
      <c r="B623" s="23"/>
      <c r="C623" s="23"/>
      <c r="D623" s="137"/>
      <c r="E623" s="147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</row>
    <row r="624" spans="1:17" ht="12.75" customHeight="1" x14ac:dyDescent="0.25">
      <c r="A624" s="28"/>
      <c r="B624" s="23"/>
      <c r="C624" s="23"/>
      <c r="D624" s="137"/>
      <c r="E624" s="147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</row>
    <row r="625" spans="1:17" ht="12.75" customHeight="1" x14ac:dyDescent="0.25">
      <c r="A625" s="28"/>
      <c r="B625" s="23"/>
      <c r="C625" s="23"/>
      <c r="D625" s="137"/>
      <c r="E625" s="147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</row>
    <row r="626" spans="1:17" ht="12.75" customHeight="1" x14ac:dyDescent="0.25">
      <c r="A626" s="28"/>
      <c r="B626" s="23"/>
      <c r="C626" s="23"/>
      <c r="D626" s="137"/>
      <c r="E626" s="147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</row>
    <row r="627" spans="1:17" ht="12.75" customHeight="1" x14ac:dyDescent="0.25">
      <c r="A627" s="28"/>
      <c r="B627" s="23"/>
      <c r="C627" s="23"/>
      <c r="D627" s="137"/>
      <c r="E627" s="147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</row>
    <row r="628" spans="1:17" ht="12.75" customHeight="1" x14ac:dyDescent="0.25">
      <c r="A628" s="28"/>
      <c r="B628" s="23"/>
      <c r="C628" s="23"/>
      <c r="D628" s="137"/>
      <c r="E628" s="147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</row>
    <row r="629" spans="1:17" ht="12.75" customHeight="1" x14ac:dyDescent="0.25">
      <c r="A629" s="28"/>
      <c r="B629" s="23"/>
      <c r="C629" s="23"/>
      <c r="D629" s="137"/>
      <c r="E629" s="147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</row>
    <row r="630" spans="1:17" ht="12.75" customHeight="1" x14ac:dyDescent="0.25">
      <c r="A630" s="28"/>
      <c r="B630" s="23"/>
      <c r="C630" s="23"/>
      <c r="D630" s="137"/>
      <c r="E630" s="147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</row>
    <row r="631" spans="1:17" ht="12.75" customHeight="1" x14ac:dyDescent="0.25">
      <c r="A631" s="28"/>
      <c r="B631" s="23"/>
      <c r="C631" s="23"/>
      <c r="D631" s="137"/>
      <c r="E631" s="147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</row>
    <row r="632" spans="1:17" ht="12.75" customHeight="1" x14ac:dyDescent="0.25">
      <c r="A632" s="28"/>
      <c r="B632" s="23"/>
      <c r="C632" s="23"/>
      <c r="D632" s="137"/>
      <c r="E632" s="147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</row>
    <row r="633" spans="1:17" ht="12.75" customHeight="1" x14ac:dyDescent="0.25">
      <c r="A633" s="28"/>
      <c r="B633" s="23"/>
      <c r="C633" s="23"/>
      <c r="D633" s="137"/>
      <c r="E633" s="147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</row>
    <row r="634" spans="1:17" ht="12.75" customHeight="1" x14ac:dyDescent="0.25">
      <c r="A634" s="28"/>
      <c r="B634" s="23"/>
      <c r="C634" s="23"/>
      <c r="D634" s="137"/>
      <c r="E634" s="147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</row>
    <row r="635" spans="1:17" ht="12.75" customHeight="1" x14ac:dyDescent="0.25">
      <c r="A635" s="28"/>
      <c r="B635" s="23"/>
      <c r="C635" s="23"/>
      <c r="D635" s="137"/>
      <c r="E635" s="147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</row>
    <row r="636" spans="1:17" ht="12.75" customHeight="1" x14ac:dyDescent="0.25">
      <c r="A636" s="28"/>
      <c r="B636" s="23"/>
      <c r="C636" s="23"/>
      <c r="D636" s="137"/>
      <c r="E636" s="147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</row>
    <row r="637" spans="1:17" ht="12.75" customHeight="1" x14ac:dyDescent="0.25">
      <c r="A637" s="28"/>
      <c r="B637" s="23"/>
      <c r="C637" s="23"/>
      <c r="D637" s="137"/>
      <c r="E637" s="147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</row>
    <row r="638" spans="1:17" ht="12.75" customHeight="1" x14ac:dyDescent="0.25">
      <c r="A638" s="28"/>
      <c r="B638" s="23"/>
      <c r="C638" s="23"/>
      <c r="D638" s="137"/>
      <c r="E638" s="147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</row>
    <row r="639" spans="1:17" ht="12.75" customHeight="1" x14ac:dyDescent="0.25">
      <c r="A639" s="28"/>
      <c r="B639" s="23"/>
      <c r="C639" s="23"/>
      <c r="D639" s="137"/>
      <c r="E639" s="147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</row>
    <row r="640" spans="1:17" ht="12.75" customHeight="1" x14ac:dyDescent="0.25">
      <c r="A640" s="28"/>
      <c r="B640" s="23"/>
      <c r="C640" s="23"/>
      <c r="D640" s="137"/>
      <c r="E640" s="147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</row>
    <row r="641" spans="1:17" ht="12.75" customHeight="1" x14ac:dyDescent="0.25">
      <c r="A641" s="28"/>
      <c r="B641" s="23"/>
      <c r="C641" s="23"/>
      <c r="D641" s="137"/>
      <c r="E641" s="147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</row>
    <row r="642" spans="1:17" ht="12.75" customHeight="1" x14ac:dyDescent="0.25">
      <c r="A642" s="28"/>
      <c r="B642" s="23"/>
      <c r="C642" s="23"/>
      <c r="D642" s="137"/>
      <c r="E642" s="147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</row>
    <row r="643" spans="1:17" ht="12.75" customHeight="1" x14ac:dyDescent="0.25">
      <c r="A643" s="28"/>
      <c r="B643" s="23"/>
      <c r="C643" s="23"/>
      <c r="D643" s="137"/>
      <c r="E643" s="147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</row>
    <row r="644" spans="1:17" ht="12.75" customHeight="1" x14ac:dyDescent="0.25">
      <c r="A644" s="28"/>
      <c r="B644" s="23"/>
      <c r="C644" s="23"/>
      <c r="D644" s="137"/>
      <c r="E644" s="147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</row>
    <row r="645" spans="1:17" ht="12.75" customHeight="1" x14ac:dyDescent="0.25">
      <c r="A645" s="28"/>
      <c r="B645" s="23"/>
      <c r="C645" s="23"/>
      <c r="D645" s="137"/>
      <c r="E645" s="147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</row>
    <row r="646" spans="1:17" ht="12.75" customHeight="1" x14ac:dyDescent="0.25">
      <c r="A646" s="28"/>
      <c r="B646" s="23"/>
      <c r="C646" s="23"/>
      <c r="D646" s="137"/>
      <c r="E646" s="147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</row>
    <row r="647" spans="1:17" ht="12.75" customHeight="1" x14ac:dyDescent="0.25">
      <c r="A647" s="28"/>
      <c r="B647" s="23"/>
      <c r="C647" s="23"/>
      <c r="D647" s="137"/>
      <c r="E647" s="147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</row>
    <row r="648" spans="1:17" ht="12.75" customHeight="1" x14ac:dyDescent="0.25">
      <c r="A648" s="28"/>
      <c r="B648" s="23"/>
      <c r="C648" s="23"/>
      <c r="D648" s="137"/>
      <c r="E648" s="147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</row>
    <row r="649" spans="1:17" ht="12.75" customHeight="1" x14ac:dyDescent="0.25">
      <c r="A649" s="28"/>
      <c r="B649" s="23"/>
      <c r="C649" s="23"/>
      <c r="D649" s="137"/>
      <c r="E649" s="147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</row>
    <row r="650" spans="1:17" ht="12.75" customHeight="1" x14ac:dyDescent="0.25">
      <c r="A650" s="28"/>
      <c r="B650" s="23"/>
      <c r="C650" s="23"/>
      <c r="D650" s="137"/>
      <c r="E650" s="147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</row>
    <row r="651" spans="1:17" ht="12.75" customHeight="1" x14ac:dyDescent="0.25">
      <c r="A651" s="28"/>
      <c r="B651" s="23"/>
      <c r="C651" s="23"/>
      <c r="D651" s="137"/>
      <c r="E651" s="147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</row>
    <row r="652" spans="1:17" ht="12.75" customHeight="1" x14ac:dyDescent="0.25">
      <c r="A652" s="28"/>
      <c r="B652" s="23"/>
      <c r="C652" s="23"/>
      <c r="D652" s="137"/>
      <c r="E652" s="147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</row>
    <row r="653" spans="1:17" ht="12.75" customHeight="1" x14ac:dyDescent="0.25">
      <c r="A653" s="28"/>
      <c r="B653" s="23"/>
      <c r="C653" s="23"/>
      <c r="D653" s="137"/>
      <c r="E653" s="147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</row>
    <row r="654" spans="1:17" ht="12.75" customHeight="1" x14ac:dyDescent="0.25">
      <c r="A654" s="28"/>
      <c r="B654" s="23"/>
      <c r="C654" s="23"/>
      <c r="D654" s="137"/>
      <c r="E654" s="147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</row>
    <row r="655" spans="1:17" ht="12.75" customHeight="1" x14ac:dyDescent="0.25">
      <c r="A655" s="28"/>
      <c r="B655" s="23"/>
      <c r="C655" s="23"/>
      <c r="D655" s="137"/>
      <c r="E655" s="147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</row>
    <row r="656" spans="1:17" ht="12.75" customHeight="1" x14ac:dyDescent="0.25">
      <c r="A656" s="28"/>
      <c r="B656" s="23"/>
      <c r="C656" s="23"/>
      <c r="D656" s="137"/>
      <c r="E656" s="147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</row>
    <row r="657" spans="1:17" ht="12.75" customHeight="1" x14ac:dyDescent="0.25">
      <c r="A657" s="28"/>
      <c r="B657" s="23"/>
      <c r="C657" s="23"/>
      <c r="D657" s="137"/>
      <c r="E657" s="147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</row>
    <row r="658" spans="1:17" ht="12.75" customHeight="1" x14ac:dyDescent="0.25">
      <c r="A658" s="28"/>
      <c r="B658" s="23"/>
      <c r="C658" s="23"/>
      <c r="D658" s="137"/>
      <c r="E658" s="147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</row>
    <row r="659" spans="1:17" ht="12.75" customHeight="1" x14ac:dyDescent="0.25">
      <c r="A659" s="28"/>
      <c r="B659" s="23"/>
      <c r="C659" s="23"/>
      <c r="D659" s="137"/>
      <c r="E659" s="147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</row>
    <row r="660" spans="1:17" ht="12.75" customHeight="1" x14ac:dyDescent="0.25">
      <c r="A660" s="28"/>
      <c r="B660" s="23"/>
      <c r="C660" s="23"/>
      <c r="D660" s="137"/>
      <c r="E660" s="147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</row>
    <row r="661" spans="1:17" ht="12.75" customHeight="1" x14ac:dyDescent="0.25">
      <c r="A661" s="28"/>
      <c r="B661" s="23"/>
      <c r="C661" s="23"/>
      <c r="D661" s="137"/>
      <c r="E661" s="147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</row>
    <row r="662" spans="1:17" ht="12.75" customHeight="1" x14ac:dyDescent="0.25">
      <c r="A662" s="28"/>
      <c r="B662" s="23"/>
      <c r="C662" s="23"/>
      <c r="D662" s="137"/>
      <c r="E662" s="147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</row>
    <row r="663" spans="1:17" ht="12.75" customHeight="1" x14ac:dyDescent="0.25">
      <c r="A663" s="28"/>
      <c r="B663" s="23"/>
      <c r="C663" s="23"/>
      <c r="D663" s="137"/>
      <c r="E663" s="147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</row>
    <row r="664" spans="1:17" ht="12.75" customHeight="1" x14ac:dyDescent="0.25">
      <c r="A664" s="28"/>
      <c r="B664" s="23"/>
      <c r="C664" s="23"/>
      <c r="D664" s="137"/>
      <c r="E664" s="147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</row>
    <row r="665" spans="1:17" ht="12.75" customHeight="1" x14ac:dyDescent="0.25">
      <c r="A665" s="28"/>
      <c r="B665" s="23"/>
      <c r="C665" s="23"/>
      <c r="D665" s="137"/>
      <c r="E665" s="147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</row>
    <row r="666" spans="1:17" ht="12.75" customHeight="1" x14ac:dyDescent="0.25">
      <c r="A666" s="28"/>
      <c r="B666" s="23"/>
      <c r="C666" s="23"/>
      <c r="D666" s="137"/>
      <c r="E666" s="147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</row>
    <row r="667" spans="1:17" ht="12.75" customHeight="1" x14ac:dyDescent="0.25">
      <c r="A667" s="28"/>
      <c r="B667" s="23"/>
      <c r="C667" s="23"/>
      <c r="D667" s="137"/>
      <c r="E667" s="147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</row>
    <row r="668" spans="1:17" ht="12.75" customHeight="1" x14ac:dyDescent="0.25">
      <c r="A668" s="28"/>
      <c r="B668" s="23"/>
      <c r="C668" s="23"/>
      <c r="D668" s="137"/>
      <c r="E668" s="147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</row>
    <row r="669" spans="1:17" ht="12.75" customHeight="1" x14ac:dyDescent="0.25">
      <c r="A669" s="28"/>
      <c r="B669" s="23"/>
      <c r="C669" s="23"/>
      <c r="D669" s="137"/>
      <c r="E669" s="147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</row>
    <row r="670" spans="1:17" ht="12.75" customHeight="1" x14ac:dyDescent="0.25">
      <c r="A670" s="28"/>
      <c r="B670" s="23"/>
      <c r="C670" s="23"/>
      <c r="D670" s="137"/>
      <c r="E670" s="147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</row>
    <row r="671" spans="1:17" ht="12.75" customHeight="1" x14ac:dyDescent="0.25">
      <c r="A671" s="28"/>
      <c r="B671" s="23"/>
      <c r="C671" s="23"/>
      <c r="D671" s="137"/>
      <c r="E671" s="147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</row>
    <row r="672" spans="1:17" ht="12.75" customHeight="1" x14ac:dyDescent="0.25">
      <c r="A672" s="28"/>
      <c r="B672" s="23"/>
      <c r="C672" s="23"/>
      <c r="D672" s="137"/>
      <c r="E672" s="147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</row>
    <row r="673" spans="1:17" ht="12.75" customHeight="1" x14ac:dyDescent="0.25">
      <c r="A673" s="28"/>
      <c r="B673" s="23"/>
      <c r="C673" s="23"/>
      <c r="D673" s="137"/>
      <c r="E673" s="147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</row>
    <row r="674" spans="1:17" ht="12.75" customHeight="1" x14ac:dyDescent="0.25">
      <c r="A674" s="28"/>
      <c r="B674" s="23"/>
      <c r="C674" s="23"/>
      <c r="D674" s="137"/>
      <c r="E674" s="147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</row>
    <row r="675" spans="1:17" ht="12.75" customHeight="1" x14ac:dyDescent="0.25">
      <c r="A675" s="28"/>
      <c r="B675" s="23"/>
      <c r="C675" s="23"/>
      <c r="D675" s="137"/>
      <c r="E675" s="147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</row>
    <row r="676" spans="1:17" ht="12.75" customHeight="1" x14ac:dyDescent="0.25">
      <c r="A676" s="28"/>
      <c r="B676" s="23"/>
      <c r="C676" s="23"/>
      <c r="D676" s="137"/>
      <c r="E676" s="147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</row>
    <row r="677" spans="1:17" ht="12.75" customHeight="1" x14ac:dyDescent="0.25">
      <c r="A677" s="28"/>
      <c r="B677" s="23"/>
      <c r="C677" s="23"/>
      <c r="D677" s="137"/>
      <c r="E677" s="147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</row>
    <row r="678" spans="1:17" ht="12.75" customHeight="1" x14ac:dyDescent="0.25">
      <c r="A678" s="28"/>
      <c r="B678" s="23"/>
      <c r="C678" s="23"/>
      <c r="D678" s="137"/>
      <c r="E678" s="147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</row>
    <row r="679" spans="1:17" ht="12.75" customHeight="1" x14ac:dyDescent="0.25">
      <c r="A679" s="28"/>
      <c r="B679" s="23"/>
      <c r="C679" s="23"/>
      <c r="D679" s="137"/>
      <c r="E679" s="147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</row>
    <row r="680" spans="1:17" ht="12.75" customHeight="1" x14ac:dyDescent="0.25">
      <c r="A680" s="28"/>
      <c r="B680" s="23"/>
      <c r="C680" s="23"/>
      <c r="D680" s="137"/>
      <c r="E680" s="147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</row>
    <row r="681" spans="1:17" ht="12.75" customHeight="1" x14ac:dyDescent="0.25">
      <c r="A681" s="28"/>
      <c r="B681" s="23"/>
      <c r="C681" s="23"/>
      <c r="D681" s="137"/>
      <c r="E681" s="147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</row>
    <row r="682" spans="1:17" ht="12.75" customHeight="1" x14ac:dyDescent="0.25">
      <c r="A682" s="28"/>
      <c r="B682" s="23"/>
      <c r="C682" s="23"/>
      <c r="D682" s="137"/>
      <c r="E682" s="147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</row>
    <row r="683" spans="1:17" ht="12.75" customHeight="1" x14ac:dyDescent="0.25">
      <c r="A683" s="28"/>
      <c r="B683" s="23"/>
      <c r="C683" s="23"/>
      <c r="D683" s="137"/>
      <c r="E683" s="147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</row>
    <row r="684" spans="1:17" ht="12.75" customHeight="1" x14ac:dyDescent="0.25">
      <c r="A684" s="28"/>
      <c r="B684" s="23"/>
      <c r="C684" s="23"/>
      <c r="D684" s="137"/>
      <c r="E684" s="147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</row>
    <row r="685" spans="1:17" ht="12.75" customHeight="1" x14ac:dyDescent="0.25">
      <c r="A685" s="28"/>
      <c r="B685" s="23"/>
      <c r="C685" s="23"/>
      <c r="D685" s="137"/>
      <c r="E685" s="147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</row>
    <row r="686" spans="1:17" ht="12.75" customHeight="1" x14ac:dyDescent="0.25">
      <c r="A686" s="28"/>
      <c r="B686" s="23"/>
      <c r="C686" s="23"/>
      <c r="D686" s="137"/>
      <c r="E686" s="147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</row>
    <row r="687" spans="1:17" ht="12.75" customHeight="1" x14ac:dyDescent="0.25">
      <c r="A687" s="28"/>
      <c r="B687" s="23"/>
      <c r="C687" s="23"/>
      <c r="D687" s="137"/>
      <c r="E687" s="147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</row>
    <row r="688" spans="1:17" ht="12.75" customHeight="1" x14ac:dyDescent="0.25">
      <c r="A688" s="28"/>
      <c r="B688" s="23"/>
      <c r="C688" s="23"/>
      <c r="D688" s="137"/>
      <c r="E688" s="147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</row>
    <row r="689" spans="1:17" ht="12.75" customHeight="1" x14ac:dyDescent="0.25">
      <c r="A689" s="28"/>
      <c r="B689" s="23"/>
      <c r="C689" s="23"/>
      <c r="D689" s="137"/>
      <c r="E689" s="147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</row>
    <row r="690" spans="1:17" ht="12.75" customHeight="1" x14ac:dyDescent="0.25">
      <c r="A690" s="28"/>
      <c r="B690" s="23"/>
      <c r="C690" s="23"/>
      <c r="D690" s="137"/>
      <c r="E690" s="147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</row>
    <row r="691" spans="1:17" ht="12.75" customHeight="1" x14ac:dyDescent="0.25">
      <c r="A691" s="28"/>
      <c r="B691" s="23"/>
      <c r="C691" s="23"/>
      <c r="D691" s="137"/>
      <c r="E691" s="147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</row>
    <row r="692" spans="1:17" ht="12.75" customHeight="1" x14ac:dyDescent="0.25">
      <c r="A692" s="28"/>
      <c r="B692" s="23"/>
      <c r="C692" s="23"/>
      <c r="D692" s="137"/>
      <c r="E692" s="147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</row>
    <row r="693" spans="1:17" ht="12.75" customHeight="1" x14ac:dyDescent="0.25">
      <c r="A693" s="28"/>
      <c r="B693" s="23"/>
      <c r="C693" s="23"/>
      <c r="D693" s="137"/>
      <c r="E693" s="147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</row>
    <row r="694" spans="1:17" ht="12.75" customHeight="1" x14ac:dyDescent="0.25">
      <c r="A694" s="28"/>
      <c r="B694" s="23"/>
      <c r="C694" s="23"/>
      <c r="D694" s="137"/>
      <c r="E694" s="147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</row>
    <row r="695" spans="1:17" ht="12.75" customHeight="1" x14ac:dyDescent="0.25">
      <c r="A695" s="28"/>
      <c r="B695" s="23"/>
      <c r="C695" s="23"/>
      <c r="D695" s="137"/>
      <c r="E695" s="147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</row>
    <row r="696" spans="1:17" ht="12.75" customHeight="1" x14ac:dyDescent="0.25">
      <c r="A696" s="28"/>
      <c r="B696" s="23"/>
      <c r="C696" s="23"/>
      <c r="D696" s="137"/>
      <c r="E696" s="147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</row>
    <row r="697" spans="1:17" ht="12.75" customHeight="1" x14ac:dyDescent="0.25">
      <c r="A697" s="28"/>
      <c r="B697" s="23"/>
      <c r="C697" s="23"/>
      <c r="D697" s="137"/>
      <c r="E697" s="147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</row>
    <row r="698" spans="1:17" ht="12.75" customHeight="1" x14ac:dyDescent="0.25">
      <c r="A698" s="28"/>
      <c r="B698" s="23"/>
      <c r="C698" s="23"/>
      <c r="D698" s="137"/>
      <c r="E698" s="147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</row>
    <row r="699" spans="1:17" ht="12.75" customHeight="1" x14ac:dyDescent="0.25">
      <c r="A699" s="28"/>
      <c r="B699" s="23"/>
      <c r="C699" s="23"/>
      <c r="D699" s="137"/>
      <c r="E699" s="147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</row>
    <row r="700" spans="1:17" ht="12.75" customHeight="1" x14ac:dyDescent="0.25">
      <c r="A700" s="28"/>
      <c r="B700" s="23"/>
      <c r="C700" s="23"/>
      <c r="D700" s="137"/>
      <c r="E700" s="147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</row>
    <row r="701" spans="1:17" ht="12.75" customHeight="1" x14ac:dyDescent="0.25">
      <c r="A701" s="28"/>
      <c r="B701" s="23"/>
      <c r="C701" s="23"/>
      <c r="D701" s="137"/>
      <c r="E701" s="147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</row>
    <row r="702" spans="1:17" ht="12.75" customHeight="1" x14ac:dyDescent="0.25">
      <c r="A702" s="28"/>
      <c r="B702" s="23"/>
      <c r="C702" s="23"/>
      <c r="D702" s="137"/>
      <c r="E702" s="147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</row>
    <row r="703" spans="1:17" ht="12.75" customHeight="1" x14ac:dyDescent="0.25">
      <c r="A703" s="28"/>
      <c r="B703" s="23"/>
      <c r="C703" s="23"/>
      <c r="D703" s="137"/>
      <c r="E703" s="147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</row>
    <row r="704" spans="1:17" ht="12.75" customHeight="1" x14ac:dyDescent="0.25">
      <c r="A704" s="28"/>
      <c r="B704" s="23"/>
      <c r="C704" s="23"/>
      <c r="D704" s="137"/>
      <c r="E704" s="147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</row>
    <row r="705" spans="1:17" ht="12.75" customHeight="1" x14ac:dyDescent="0.25">
      <c r="A705" s="28"/>
      <c r="B705" s="23"/>
      <c r="C705" s="23"/>
      <c r="D705" s="137"/>
      <c r="E705" s="147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</row>
    <row r="706" spans="1:17" ht="12.75" customHeight="1" x14ac:dyDescent="0.25">
      <c r="A706" s="28"/>
      <c r="B706" s="23"/>
      <c r="C706" s="23"/>
      <c r="D706" s="137"/>
      <c r="E706" s="147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</row>
    <row r="707" spans="1:17" ht="12.75" customHeight="1" x14ac:dyDescent="0.25">
      <c r="A707" s="28"/>
      <c r="B707" s="23"/>
      <c r="C707" s="23"/>
      <c r="D707" s="137"/>
      <c r="E707" s="147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</row>
    <row r="708" spans="1:17" ht="12.75" customHeight="1" x14ac:dyDescent="0.25">
      <c r="A708" s="28"/>
      <c r="B708" s="23"/>
      <c r="C708" s="23"/>
      <c r="D708" s="137"/>
      <c r="E708" s="147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</row>
    <row r="709" spans="1:17" ht="12.75" customHeight="1" x14ac:dyDescent="0.25">
      <c r="A709" s="28"/>
      <c r="B709" s="23"/>
      <c r="C709" s="23"/>
      <c r="D709" s="137"/>
      <c r="E709" s="147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</row>
    <row r="710" spans="1:17" ht="12.75" customHeight="1" x14ac:dyDescent="0.25">
      <c r="A710" s="28"/>
      <c r="B710" s="23"/>
      <c r="C710" s="23"/>
      <c r="D710" s="137"/>
      <c r="E710" s="147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</row>
    <row r="711" spans="1:17" ht="12.75" customHeight="1" x14ac:dyDescent="0.25">
      <c r="A711" s="28"/>
      <c r="B711" s="23"/>
      <c r="C711" s="23"/>
      <c r="D711" s="137"/>
      <c r="E711" s="147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</row>
    <row r="712" spans="1:17" ht="12.75" customHeight="1" x14ac:dyDescent="0.25">
      <c r="A712" s="28"/>
      <c r="B712" s="23"/>
      <c r="C712" s="23"/>
      <c r="D712" s="137"/>
      <c r="E712" s="147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</row>
    <row r="713" spans="1:17" ht="12.75" customHeight="1" x14ac:dyDescent="0.25">
      <c r="A713" s="28"/>
      <c r="B713" s="23"/>
      <c r="C713" s="23"/>
      <c r="D713" s="137"/>
      <c r="E713" s="147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</row>
    <row r="714" spans="1:17" ht="12.75" customHeight="1" x14ac:dyDescent="0.25">
      <c r="A714" s="28"/>
      <c r="B714" s="23"/>
      <c r="C714" s="23"/>
      <c r="D714" s="137"/>
      <c r="E714" s="147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</row>
    <row r="715" spans="1:17" ht="12.75" customHeight="1" x14ac:dyDescent="0.25">
      <c r="A715" s="28"/>
      <c r="B715" s="23"/>
      <c r="C715" s="23"/>
      <c r="D715" s="137"/>
      <c r="E715" s="147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</row>
    <row r="716" spans="1:17" ht="12.75" customHeight="1" x14ac:dyDescent="0.25">
      <c r="A716" s="28"/>
      <c r="B716" s="23"/>
      <c r="C716" s="23"/>
      <c r="D716" s="137"/>
      <c r="E716" s="147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</row>
    <row r="717" spans="1:17" ht="12.75" customHeight="1" x14ac:dyDescent="0.25">
      <c r="A717" s="28"/>
      <c r="B717" s="23"/>
      <c r="C717" s="23"/>
      <c r="D717" s="137"/>
      <c r="E717" s="147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</row>
    <row r="718" spans="1:17" ht="12.75" customHeight="1" x14ac:dyDescent="0.25">
      <c r="A718" s="28"/>
      <c r="B718" s="23"/>
      <c r="C718" s="23"/>
      <c r="D718" s="137"/>
      <c r="E718" s="147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</row>
    <row r="719" spans="1:17" ht="12.75" customHeight="1" x14ac:dyDescent="0.25">
      <c r="A719" s="28"/>
      <c r="B719" s="23"/>
      <c r="C719" s="23"/>
      <c r="D719" s="137"/>
      <c r="E719" s="147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</row>
    <row r="720" spans="1:17" ht="12.75" customHeight="1" x14ac:dyDescent="0.25">
      <c r="A720" s="28"/>
      <c r="B720" s="23"/>
      <c r="C720" s="23"/>
      <c r="D720" s="137"/>
      <c r="E720" s="147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</row>
    <row r="721" spans="1:17" ht="12.75" customHeight="1" x14ac:dyDescent="0.25">
      <c r="A721" s="28"/>
      <c r="B721" s="23"/>
      <c r="C721" s="23"/>
      <c r="D721" s="137"/>
      <c r="E721" s="147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</row>
    <row r="722" spans="1:17" ht="12.75" customHeight="1" x14ac:dyDescent="0.25">
      <c r="A722" s="28"/>
      <c r="B722" s="23"/>
      <c r="C722" s="23"/>
      <c r="D722" s="137"/>
      <c r="E722" s="147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</row>
    <row r="723" spans="1:17" ht="12.75" customHeight="1" x14ac:dyDescent="0.25">
      <c r="A723" s="28"/>
      <c r="B723" s="23"/>
      <c r="C723" s="23"/>
      <c r="D723" s="137"/>
      <c r="E723" s="147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</row>
    <row r="724" spans="1:17" ht="12.75" customHeight="1" x14ac:dyDescent="0.25">
      <c r="A724" s="28"/>
      <c r="B724" s="23"/>
      <c r="C724" s="23"/>
      <c r="D724" s="137"/>
      <c r="E724" s="147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</row>
    <row r="725" spans="1:17" ht="12.75" customHeight="1" x14ac:dyDescent="0.25">
      <c r="A725" s="28"/>
      <c r="B725" s="23"/>
      <c r="C725" s="23"/>
      <c r="D725" s="137"/>
      <c r="E725" s="147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</row>
    <row r="726" spans="1:17" ht="12.75" customHeight="1" x14ac:dyDescent="0.25">
      <c r="A726" s="28"/>
      <c r="B726" s="23"/>
      <c r="C726" s="23"/>
      <c r="D726" s="137"/>
      <c r="E726" s="147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</row>
    <row r="727" spans="1:17" ht="12.75" customHeight="1" x14ac:dyDescent="0.25">
      <c r="A727" s="28"/>
      <c r="B727" s="23"/>
      <c r="C727" s="23"/>
      <c r="D727" s="137"/>
      <c r="E727" s="147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</row>
    <row r="728" spans="1:17" ht="12.75" customHeight="1" x14ac:dyDescent="0.25">
      <c r="A728" s="28"/>
      <c r="B728" s="23"/>
      <c r="C728" s="23"/>
      <c r="D728" s="137"/>
      <c r="E728" s="147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</row>
    <row r="729" spans="1:17" ht="12.75" customHeight="1" x14ac:dyDescent="0.25">
      <c r="A729" s="28"/>
      <c r="B729" s="23"/>
      <c r="C729" s="23"/>
      <c r="D729" s="137"/>
      <c r="E729" s="147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</row>
    <row r="730" spans="1:17" ht="12.75" customHeight="1" x14ac:dyDescent="0.25">
      <c r="A730" s="28"/>
      <c r="B730" s="23"/>
      <c r="C730" s="23"/>
      <c r="D730" s="137"/>
      <c r="E730" s="147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</row>
    <row r="731" spans="1:17" ht="12.75" customHeight="1" x14ac:dyDescent="0.25">
      <c r="A731" s="28"/>
      <c r="B731" s="23"/>
      <c r="C731" s="23"/>
      <c r="D731" s="137"/>
      <c r="E731" s="147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</row>
    <row r="732" spans="1:17" ht="12.75" customHeight="1" x14ac:dyDescent="0.25">
      <c r="A732" s="28"/>
      <c r="B732" s="23"/>
      <c r="C732" s="23"/>
      <c r="D732" s="137"/>
      <c r="E732" s="147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</row>
    <row r="733" spans="1:17" ht="12.75" customHeight="1" x14ac:dyDescent="0.25">
      <c r="A733" s="28"/>
      <c r="B733" s="23"/>
      <c r="C733" s="23"/>
      <c r="D733" s="137"/>
      <c r="E733" s="147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</row>
    <row r="734" spans="1:17" ht="12.75" customHeight="1" x14ac:dyDescent="0.25">
      <c r="A734" s="28"/>
      <c r="B734" s="23"/>
      <c r="C734" s="23"/>
      <c r="D734" s="137"/>
      <c r="E734" s="147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</row>
    <row r="735" spans="1:17" ht="12.75" customHeight="1" x14ac:dyDescent="0.25">
      <c r="A735" s="28"/>
      <c r="B735" s="23"/>
      <c r="C735" s="23"/>
      <c r="D735" s="137"/>
      <c r="E735" s="147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</row>
    <row r="736" spans="1:17" ht="12.75" customHeight="1" x14ac:dyDescent="0.25">
      <c r="A736" s="28"/>
      <c r="B736" s="23"/>
      <c r="C736" s="23"/>
      <c r="D736" s="137"/>
      <c r="E736" s="147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</row>
    <row r="737" spans="1:17" ht="12.75" customHeight="1" x14ac:dyDescent="0.25">
      <c r="A737" s="28"/>
      <c r="B737" s="23"/>
      <c r="C737" s="23"/>
      <c r="D737" s="137"/>
      <c r="E737" s="147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</row>
    <row r="738" spans="1:17" ht="12.75" customHeight="1" x14ac:dyDescent="0.25">
      <c r="A738" s="28"/>
      <c r="B738" s="23"/>
      <c r="C738" s="23"/>
      <c r="D738" s="137"/>
      <c r="E738" s="147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</row>
    <row r="739" spans="1:17" ht="12.75" customHeight="1" x14ac:dyDescent="0.25">
      <c r="A739" s="28"/>
      <c r="B739" s="23"/>
      <c r="C739" s="23"/>
      <c r="D739" s="137"/>
      <c r="E739" s="147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</row>
    <row r="740" spans="1:17" ht="12.75" customHeight="1" x14ac:dyDescent="0.25">
      <c r="A740" s="28"/>
      <c r="B740" s="23"/>
      <c r="C740" s="23"/>
      <c r="D740" s="137"/>
      <c r="E740" s="147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</row>
    <row r="741" spans="1:17" ht="12.75" customHeight="1" x14ac:dyDescent="0.25">
      <c r="A741" s="28"/>
      <c r="B741" s="23"/>
      <c r="C741" s="23"/>
      <c r="D741" s="137"/>
      <c r="E741" s="147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</row>
    <row r="742" spans="1:17" ht="12.75" customHeight="1" x14ac:dyDescent="0.25">
      <c r="A742" s="28"/>
      <c r="B742" s="23"/>
      <c r="C742" s="23"/>
      <c r="D742" s="137"/>
      <c r="E742" s="147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</row>
    <row r="743" spans="1:17" ht="12.75" customHeight="1" x14ac:dyDescent="0.25">
      <c r="A743" s="28"/>
      <c r="B743" s="23"/>
      <c r="C743" s="23"/>
      <c r="D743" s="137"/>
      <c r="E743" s="147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</row>
    <row r="744" spans="1:17" ht="12.75" customHeight="1" x14ac:dyDescent="0.25">
      <c r="A744" s="28"/>
      <c r="B744" s="23"/>
      <c r="C744" s="23"/>
      <c r="D744" s="137"/>
      <c r="E744" s="147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</row>
    <row r="745" spans="1:17" ht="12.75" customHeight="1" x14ac:dyDescent="0.25">
      <c r="A745" s="28"/>
      <c r="B745" s="23"/>
      <c r="C745" s="23"/>
      <c r="D745" s="137"/>
      <c r="E745" s="147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</row>
    <row r="746" spans="1:17" ht="12.75" customHeight="1" x14ac:dyDescent="0.25">
      <c r="A746" s="28"/>
      <c r="B746" s="23"/>
      <c r="C746" s="23"/>
      <c r="D746" s="137"/>
      <c r="E746" s="147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</row>
    <row r="747" spans="1:17" ht="12.75" customHeight="1" x14ac:dyDescent="0.25">
      <c r="A747" s="28"/>
      <c r="B747" s="23"/>
      <c r="C747" s="23"/>
      <c r="D747" s="137"/>
      <c r="E747" s="147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</row>
    <row r="748" spans="1:17" ht="12.75" customHeight="1" x14ac:dyDescent="0.25">
      <c r="A748" s="28"/>
      <c r="B748" s="23"/>
      <c r="C748" s="23"/>
      <c r="D748" s="137"/>
      <c r="E748" s="147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</row>
    <row r="749" spans="1:17" ht="12.75" customHeight="1" x14ac:dyDescent="0.25">
      <c r="A749" s="28"/>
      <c r="B749" s="23"/>
      <c r="C749" s="23"/>
      <c r="D749" s="137"/>
      <c r="E749" s="147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</row>
    <row r="750" spans="1:17" ht="12.75" customHeight="1" x14ac:dyDescent="0.25">
      <c r="A750" s="28"/>
      <c r="B750" s="23"/>
      <c r="C750" s="23"/>
      <c r="D750" s="137"/>
      <c r="E750" s="147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</row>
    <row r="751" spans="1:17" ht="12.75" customHeight="1" x14ac:dyDescent="0.25">
      <c r="A751" s="28"/>
      <c r="B751" s="23"/>
      <c r="C751" s="23"/>
      <c r="D751" s="137"/>
      <c r="E751" s="147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</row>
    <row r="752" spans="1:17" ht="12.75" customHeight="1" x14ac:dyDescent="0.25">
      <c r="A752" s="28"/>
      <c r="B752" s="23"/>
      <c r="C752" s="23"/>
      <c r="D752" s="137"/>
      <c r="E752" s="147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</row>
    <row r="753" spans="1:17" ht="12.75" customHeight="1" x14ac:dyDescent="0.25">
      <c r="A753" s="28"/>
      <c r="B753" s="23"/>
      <c r="C753" s="23"/>
      <c r="D753" s="137"/>
      <c r="E753" s="147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</row>
    <row r="754" spans="1:17" ht="12.75" customHeight="1" x14ac:dyDescent="0.25">
      <c r="A754" s="28"/>
      <c r="B754" s="23"/>
      <c r="C754" s="23"/>
      <c r="D754" s="137"/>
      <c r="E754" s="147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</row>
    <row r="755" spans="1:17" ht="12.75" customHeight="1" x14ac:dyDescent="0.25">
      <c r="A755" s="28"/>
      <c r="B755" s="23"/>
      <c r="C755" s="23"/>
      <c r="D755" s="137"/>
      <c r="E755" s="147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</row>
    <row r="756" spans="1:17" ht="12.75" customHeight="1" x14ac:dyDescent="0.25">
      <c r="A756" s="28"/>
      <c r="B756" s="23"/>
      <c r="C756" s="23"/>
      <c r="D756" s="137"/>
      <c r="E756" s="147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</row>
    <row r="757" spans="1:17" ht="12.75" customHeight="1" x14ac:dyDescent="0.25">
      <c r="A757" s="28"/>
      <c r="B757" s="23"/>
      <c r="C757" s="23"/>
      <c r="D757" s="137"/>
      <c r="E757" s="147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</row>
    <row r="758" spans="1:17" ht="12.75" customHeight="1" x14ac:dyDescent="0.25">
      <c r="A758" s="28"/>
      <c r="B758" s="23"/>
      <c r="C758" s="23"/>
      <c r="D758" s="137"/>
      <c r="E758" s="147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</row>
    <row r="759" spans="1:17" ht="12.75" customHeight="1" x14ac:dyDescent="0.25">
      <c r="A759" s="28"/>
      <c r="B759" s="23"/>
      <c r="C759" s="23"/>
      <c r="D759" s="137"/>
      <c r="E759" s="147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</row>
    <row r="760" spans="1:17" ht="12.75" customHeight="1" x14ac:dyDescent="0.25">
      <c r="A760" s="28"/>
      <c r="B760" s="23"/>
      <c r="C760" s="23"/>
      <c r="D760" s="137"/>
      <c r="E760" s="147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</row>
    <row r="761" spans="1:17" ht="12.75" customHeight="1" x14ac:dyDescent="0.25">
      <c r="A761" s="28"/>
      <c r="B761" s="23"/>
      <c r="C761" s="23"/>
      <c r="D761" s="137"/>
      <c r="E761" s="147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</row>
    <row r="762" spans="1:17" ht="12.75" customHeight="1" x14ac:dyDescent="0.25">
      <c r="A762" s="28"/>
      <c r="B762" s="23"/>
      <c r="C762" s="23"/>
      <c r="D762" s="137"/>
      <c r="E762" s="147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</row>
    <row r="763" spans="1:17" ht="12.75" customHeight="1" x14ac:dyDescent="0.25">
      <c r="A763" s="28"/>
      <c r="B763" s="23"/>
      <c r="C763" s="23"/>
      <c r="D763" s="137"/>
      <c r="E763" s="147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</row>
    <row r="764" spans="1:17" ht="12.75" customHeight="1" x14ac:dyDescent="0.25">
      <c r="A764" s="28"/>
      <c r="B764" s="23"/>
      <c r="C764" s="23"/>
      <c r="D764" s="137"/>
      <c r="E764" s="147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</row>
    <row r="765" spans="1:17" ht="12.75" customHeight="1" x14ac:dyDescent="0.25">
      <c r="A765" s="28"/>
      <c r="B765" s="23"/>
      <c r="C765" s="23"/>
      <c r="D765" s="137"/>
      <c r="E765" s="147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</row>
    <row r="766" spans="1:17" ht="12.75" customHeight="1" x14ac:dyDescent="0.25">
      <c r="A766" s="28"/>
      <c r="B766" s="23"/>
      <c r="C766" s="23"/>
      <c r="D766" s="137"/>
      <c r="E766" s="147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</row>
    <row r="767" spans="1:17" ht="12.75" customHeight="1" x14ac:dyDescent="0.25">
      <c r="A767" s="28"/>
      <c r="B767" s="23"/>
      <c r="C767" s="23"/>
      <c r="D767" s="137"/>
      <c r="E767" s="147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</row>
    <row r="768" spans="1:17" ht="12.75" customHeight="1" x14ac:dyDescent="0.25">
      <c r="A768" s="28"/>
      <c r="B768" s="23"/>
      <c r="C768" s="23"/>
      <c r="D768" s="137"/>
      <c r="E768" s="147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</row>
    <row r="769" spans="1:17" ht="12.75" customHeight="1" x14ac:dyDescent="0.25">
      <c r="A769" s="28"/>
      <c r="B769" s="23"/>
      <c r="C769" s="23"/>
      <c r="D769" s="137"/>
      <c r="E769" s="147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</row>
    <row r="770" spans="1:17" ht="12.75" customHeight="1" x14ac:dyDescent="0.25">
      <c r="A770" s="28"/>
      <c r="B770" s="23"/>
      <c r="C770" s="23"/>
      <c r="D770" s="137"/>
      <c r="E770" s="147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</row>
    <row r="771" spans="1:17" ht="12.75" customHeight="1" x14ac:dyDescent="0.25">
      <c r="A771" s="28"/>
      <c r="B771" s="23"/>
      <c r="C771" s="23"/>
      <c r="D771" s="137"/>
      <c r="E771" s="147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</row>
    <row r="772" spans="1:17" ht="12.75" customHeight="1" x14ac:dyDescent="0.25">
      <c r="A772" s="28"/>
      <c r="B772" s="23"/>
      <c r="C772" s="23"/>
      <c r="D772" s="137"/>
      <c r="E772" s="147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</row>
    <row r="773" spans="1:17" ht="12.75" customHeight="1" x14ac:dyDescent="0.25">
      <c r="A773" s="28"/>
      <c r="B773" s="23"/>
      <c r="C773" s="23"/>
      <c r="D773" s="137"/>
      <c r="E773" s="147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</row>
    <row r="774" spans="1:17" ht="12.75" customHeight="1" x14ac:dyDescent="0.25">
      <c r="A774" s="28"/>
      <c r="B774" s="23"/>
      <c r="C774" s="23"/>
      <c r="D774" s="137"/>
      <c r="E774" s="147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</row>
    <row r="775" spans="1:17" ht="12.75" customHeight="1" x14ac:dyDescent="0.25">
      <c r="A775" s="28"/>
      <c r="B775" s="23"/>
      <c r="C775" s="23"/>
      <c r="D775" s="137"/>
      <c r="E775" s="147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</row>
    <row r="776" spans="1:17" ht="12.75" customHeight="1" x14ac:dyDescent="0.25">
      <c r="A776" s="28"/>
      <c r="B776" s="23"/>
      <c r="C776" s="23"/>
      <c r="D776" s="137"/>
      <c r="E776" s="147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</row>
    <row r="777" spans="1:17" ht="12.75" customHeight="1" x14ac:dyDescent="0.25">
      <c r="A777" s="28"/>
      <c r="B777" s="23"/>
      <c r="C777" s="23"/>
      <c r="D777" s="137"/>
      <c r="E777" s="147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</row>
    <row r="778" spans="1:17" ht="12.75" customHeight="1" x14ac:dyDescent="0.25">
      <c r="A778" s="28"/>
      <c r="B778" s="23"/>
      <c r="C778" s="23"/>
      <c r="D778" s="137"/>
      <c r="E778" s="147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</row>
    <row r="779" spans="1:17" ht="12.75" customHeight="1" x14ac:dyDescent="0.25">
      <c r="A779" s="28"/>
      <c r="B779" s="23"/>
      <c r="C779" s="23"/>
      <c r="D779" s="137"/>
      <c r="E779" s="147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</row>
    <row r="780" spans="1:17" ht="12.75" customHeight="1" x14ac:dyDescent="0.25">
      <c r="A780" s="28"/>
      <c r="B780" s="23"/>
      <c r="C780" s="23"/>
      <c r="D780" s="137"/>
      <c r="E780" s="147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</row>
    <row r="781" spans="1:17" ht="12.75" customHeight="1" x14ac:dyDescent="0.25">
      <c r="A781" s="28"/>
      <c r="B781" s="23"/>
      <c r="C781" s="23"/>
      <c r="D781" s="137"/>
      <c r="E781" s="147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</row>
    <row r="782" spans="1:17" ht="12.75" customHeight="1" x14ac:dyDescent="0.25">
      <c r="A782" s="28"/>
      <c r="B782" s="23"/>
      <c r="C782" s="23"/>
      <c r="D782" s="137"/>
      <c r="E782" s="147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</row>
    <row r="783" spans="1:17" ht="12.75" customHeight="1" x14ac:dyDescent="0.25">
      <c r="A783" s="28"/>
      <c r="B783" s="23"/>
      <c r="C783" s="23"/>
      <c r="D783" s="137"/>
      <c r="E783" s="147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</row>
    <row r="784" spans="1:17" ht="12.75" customHeight="1" x14ac:dyDescent="0.25">
      <c r="A784" s="28"/>
      <c r="B784" s="23"/>
      <c r="C784" s="23"/>
      <c r="D784" s="137"/>
      <c r="E784" s="147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</row>
    <row r="785" spans="1:17" ht="12.75" customHeight="1" x14ac:dyDescent="0.25">
      <c r="A785" s="28"/>
      <c r="B785" s="23"/>
      <c r="C785" s="23"/>
      <c r="D785" s="137"/>
      <c r="E785" s="147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</row>
    <row r="786" spans="1:17" ht="12.75" customHeight="1" x14ac:dyDescent="0.25">
      <c r="A786" s="28"/>
      <c r="B786" s="23"/>
      <c r="C786" s="23"/>
      <c r="D786" s="137"/>
      <c r="E786" s="147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</row>
    <row r="787" spans="1:17" ht="12.75" customHeight="1" x14ac:dyDescent="0.25">
      <c r="A787" s="28"/>
      <c r="B787" s="23"/>
      <c r="C787" s="23"/>
      <c r="D787" s="137"/>
      <c r="E787" s="147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</row>
    <row r="788" spans="1:17" ht="12.75" customHeight="1" x14ac:dyDescent="0.25">
      <c r="A788" s="28"/>
      <c r="B788" s="23"/>
      <c r="C788" s="23"/>
      <c r="D788" s="137"/>
      <c r="E788" s="147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</row>
    <row r="789" spans="1:17" ht="12.75" customHeight="1" x14ac:dyDescent="0.25">
      <c r="A789" s="28"/>
      <c r="B789" s="23"/>
      <c r="C789" s="23"/>
      <c r="D789" s="137"/>
      <c r="E789" s="147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</row>
    <row r="790" spans="1:17" ht="12.75" customHeight="1" x14ac:dyDescent="0.25">
      <c r="A790" s="28"/>
      <c r="B790" s="23"/>
      <c r="C790" s="23"/>
      <c r="D790" s="137"/>
      <c r="E790" s="147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</row>
    <row r="791" spans="1:17" ht="12.75" customHeight="1" x14ac:dyDescent="0.25">
      <c r="A791" s="28"/>
      <c r="B791" s="23"/>
      <c r="C791" s="23"/>
      <c r="D791" s="137"/>
      <c r="E791" s="147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</row>
    <row r="792" spans="1:17" ht="12.75" customHeight="1" x14ac:dyDescent="0.25">
      <c r="A792" s="28"/>
      <c r="B792" s="23"/>
      <c r="C792" s="23"/>
      <c r="D792" s="137"/>
      <c r="E792" s="147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</row>
    <row r="793" spans="1:17" ht="12.75" customHeight="1" x14ac:dyDescent="0.25">
      <c r="A793" s="28"/>
      <c r="B793" s="23"/>
      <c r="C793" s="23"/>
      <c r="D793" s="137"/>
      <c r="E793" s="147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</row>
    <row r="794" spans="1:17" ht="12.75" customHeight="1" x14ac:dyDescent="0.25">
      <c r="A794" s="28"/>
      <c r="B794" s="23"/>
      <c r="C794" s="23"/>
      <c r="D794" s="137"/>
      <c r="E794" s="147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</row>
    <row r="795" spans="1:17" ht="12.75" customHeight="1" x14ac:dyDescent="0.25">
      <c r="A795" s="28"/>
      <c r="B795" s="23"/>
      <c r="C795" s="23"/>
      <c r="D795" s="137"/>
      <c r="E795" s="147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</row>
    <row r="796" spans="1:17" ht="12.75" customHeight="1" x14ac:dyDescent="0.25">
      <c r="A796" s="28"/>
      <c r="B796" s="23"/>
      <c r="C796" s="23"/>
      <c r="D796" s="137"/>
      <c r="E796" s="147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</row>
    <row r="797" spans="1:17" ht="12.75" customHeight="1" x14ac:dyDescent="0.25">
      <c r="A797" s="28"/>
      <c r="B797" s="23"/>
      <c r="C797" s="23"/>
      <c r="D797" s="137"/>
      <c r="E797" s="147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</row>
    <row r="798" spans="1:17" ht="12.75" customHeight="1" x14ac:dyDescent="0.25">
      <c r="A798" s="28"/>
      <c r="B798" s="23"/>
      <c r="C798" s="23"/>
      <c r="D798" s="137"/>
      <c r="E798" s="147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</row>
    <row r="799" spans="1:17" ht="12.75" customHeight="1" x14ac:dyDescent="0.25">
      <c r="A799" s="28"/>
      <c r="B799" s="23"/>
      <c r="C799" s="23"/>
      <c r="D799" s="137"/>
      <c r="E799" s="147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</row>
    <row r="800" spans="1:17" ht="12.75" customHeight="1" x14ac:dyDescent="0.25">
      <c r="A800" s="28"/>
      <c r="B800" s="23"/>
      <c r="C800" s="23"/>
      <c r="D800" s="137"/>
      <c r="E800" s="147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</row>
    <row r="801" spans="1:17" ht="12.75" customHeight="1" x14ac:dyDescent="0.25">
      <c r="A801" s="28"/>
      <c r="B801" s="23"/>
      <c r="C801" s="23"/>
      <c r="D801" s="137"/>
      <c r="E801" s="147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</row>
    <row r="802" spans="1:17" ht="12.75" customHeight="1" x14ac:dyDescent="0.25">
      <c r="A802" s="28"/>
      <c r="B802" s="23"/>
      <c r="C802" s="23"/>
      <c r="D802" s="137"/>
      <c r="E802" s="147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</row>
    <row r="803" spans="1:17" ht="12.75" customHeight="1" x14ac:dyDescent="0.25">
      <c r="A803" s="28"/>
      <c r="B803" s="23"/>
      <c r="C803" s="23"/>
      <c r="D803" s="137"/>
      <c r="E803" s="147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</row>
    <row r="804" spans="1:17" ht="12.75" customHeight="1" x14ac:dyDescent="0.25">
      <c r="A804" s="28"/>
      <c r="B804" s="23"/>
      <c r="C804" s="23"/>
      <c r="D804" s="137"/>
      <c r="E804" s="147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</row>
    <row r="805" spans="1:17" ht="12.75" customHeight="1" x14ac:dyDescent="0.25">
      <c r="A805" s="28"/>
      <c r="B805" s="23"/>
      <c r="C805" s="23"/>
      <c r="D805" s="137"/>
      <c r="E805" s="147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</row>
    <row r="806" spans="1:17" ht="12.75" customHeight="1" x14ac:dyDescent="0.25">
      <c r="A806" s="28"/>
      <c r="B806" s="23"/>
      <c r="C806" s="23"/>
      <c r="D806" s="137"/>
      <c r="E806" s="147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</row>
    <row r="807" spans="1:17" ht="12.75" customHeight="1" x14ac:dyDescent="0.25">
      <c r="A807" s="28"/>
      <c r="B807" s="23"/>
      <c r="C807" s="23"/>
      <c r="D807" s="137"/>
      <c r="E807" s="147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</row>
    <row r="808" spans="1:17" ht="12.75" customHeight="1" x14ac:dyDescent="0.25">
      <c r="A808" s="28"/>
      <c r="B808" s="23"/>
      <c r="C808" s="23"/>
      <c r="D808" s="137"/>
      <c r="E808" s="147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</row>
    <row r="809" spans="1:17" ht="12.75" customHeight="1" x14ac:dyDescent="0.25">
      <c r="A809" s="28"/>
      <c r="B809" s="23"/>
      <c r="C809" s="23"/>
      <c r="D809" s="137"/>
      <c r="E809" s="147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</row>
    <row r="810" spans="1:17" ht="12.75" customHeight="1" x14ac:dyDescent="0.25">
      <c r="A810" s="28"/>
      <c r="B810" s="23"/>
      <c r="C810" s="23"/>
      <c r="D810" s="137"/>
      <c r="E810" s="147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</row>
    <row r="811" spans="1:17" ht="12.75" customHeight="1" x14ac:dyDescent="0.25">
      <c r="A811" s="28"/>
      <c r="B811" s="23"/>
      <c r="C811" s="23"/>
      <c r="D811" s="137"/>
      <c r="E811" s="147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</row>
    <row r="812" spans="1:17" ht="12.75" customHeight="1" x14ac:dyDescent="0.25">
      <c r="A812" s="28"/>
      <c r="B812" s="23"/>
      <c r="C812" s="23"/>
      <c r="D812" s="137"/>
      <c r="E812" s="147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</row>
    <row r="813" spans="1:17" ht="12.75" customHeight="1" x14ac:dyDescent="0.25">
      <c r="A813" s="28"/>
      <c r="B813" s="23"/>
      <c r="C813" s="23"/>
      <c r="D813" s="137"/>
      <c r="E813" s="147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</row>
    <row r="814" spans="1:17" ht="12.75" customHeight="1" x14ac:dyDescent="0.25">
      <c r="A814" s="28"/>
      <c r="B814" s="23"/>
      <c r="C814" s="23"/>
      <c r="D814" s="137"/>
      <c r="E814" s="147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</row>
    <row r="815" spans="1:17" ht="12.75" customHeight="1" x14ac:dyDescent="0.25">
      <c r="A815" s="28"/>
      <c r="B815" s="23"/>
      <c r="C815" s="23"/>
      <c r="D815" s="137"/>
      <c r="E815" s="147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</row>
    <row r="816" spans="1:17" ht="12.75" customHeight="1" x14ac:dyDescent="0.25">
      <c r="A816" s="28"/>
      <c r="B816" s="23"/>
      <c r="C816" s="23"/>
      <c r="D816" s="137"/>
      <c r="E816" s="147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</row>
    <row r="817" spans="1:17" ht="12.75" customHeight="1" x14ac:dyDescent="0.25">
      <c r="A817" s="28"/>
      <c r="B817" s="23"/>
      <c r="C817" s="23"/>
      <c r="D817" s="137"/>
      <c r="E817" s="147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</row>
    <row r="818" spans="1:17" ht="12.75" customHeight="1" x14ac:dyDescent="0.25">
      <c r="A818" s="28"/>
      <c r="B818" s="23"/>
      <c r="C818" s="23"/>
      <c r="D818" s="137"/>
      <c r="E818" s="147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</row>
    <row r="819" spans="1:17" ht="12.75" customHeight="1" x14ac:dyDescent="0.25">
      <c r="A819" s="28"/>
      <c r="B819" s="23"/>
      <c r="C819" s="23"/>
      <c r="D819" s="137"/>
      <c r="E819" s="147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</row>
    <row r="820" spans="1:17" ht="12.75" customHeight="1" x14ac:dyDescent="0.25">
      <c r="A820" s="28"/>
      <c r="B820" s="23"/>
      <c r="C820" s="23"/>
      <c r="D820" s="137"/>
      <c r="E820" s="147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</row>
    <row r="821" spans="1:17" ht="12.75" customHeight="1" x14ac:dyDescent="0.25">
      <c r="A821" s="28"/>
      <c r="B821" s="23"/>
      <c r="C821" s="23"/>
      <c r="D821" s="137"/>
      <c r="E821" s="147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</row>
    <row r="822" spans="1:17" ht="12.75" customHeight="1" x14ac:dyDescent="0.25">
      <c r="A822" s="28"/>
      <c r="B822" s="23"/>
      <c r="C822" s="23"/>
      <c r="D822" s="137"/>
      <c r="E822" s="147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</row>
    <row r="823" spans="1:17" ht="12.75" customHeight="1" x14ac:dyDescent="0.25">
      <c r="A823" s="28"/>
      <c r="B823" s="23"/>
      <c r="C823" s="23"/>
      <c r="D823" s="137"/>
      <c r="E823" s="147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</row>
    <row r="824" spans="1:17" ht="12.75" customHeight="1" x14ac:dyDescent="0.25">
      <c r="A824" s="28"/>
      <c r="B824" s="23"/>
      <c r="C824" s="23"/>
      <c r="D824" s="137"/>
      <c r="E824" s="147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</row>
    <row r="825" spans="1:17" ht="12.75" customHeight="1" x14ac:dyDescent="0.25">
      <c r="A825" s="28"/>
      <c r="B825" s="23"/>
      <c r="C825" s="23"/>
      <c r="D825" s="137"/>
      <c r="E825" s="147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</row>
    <row r="826" spans="1:17" ht="12.75" customHeight="1" x14ac:dyDescent="0.25">
      <c r="A826" s="28"/>
      <c r="B826" s="23"/>
      <c r="C826" s="23"/>
      <c r="D826" s="137"/>
      <c r="E826" s="147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</row>
    <row r="827" spans="1:17" ht="12.75" customHeight="1" x14ac:dyDescent="0.25">
      <c r="A827" s="28"/>
      <c r="B827" s="23"/>
      <c r="C827" s="23"/>
      <c r="D827" s="137"/>
      <c r="E827" s="147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</row>
    <row r="828" spans="1:17" ht="12.75" customHeight="1" x14ac:dyDescent="0.25">
      <c r="A828" s="28"/>
      <c r="B828" s="23"/>
      <c r="C828" s="23"/>
      <c r="D828" s="137"/>
      <c r="E828" s="147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</row>
    <row r="829" spans="1:17" ht="12.75" customHeight="1" x14ac:dyDescent="0.25">
      <c r="A829" s="28"/>
      <c r="B829" s="23"/>
      <c r="C829" s="23"/>
      <c r="D829" s="137"/>
      <c r="E829" s="147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</row>
    <row r="830" spans="1:17" ht="12.75" customHeight="1" x14ac:dyDescent="0.25">
      <c r="A830" s="28"/>
      <c r="B830" s="23"/>
      <c r="C830" s="23"/>
      <c r="D830" s="137"/>
      <c r="E830" s="147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</row>
    <row r="831" spans="1:17" ht="12.75" customHeight="1" x14ac:dyDescent="0.25">
      <c r="A831" s="28"/>
      <c r="B831" s="23"/>
      <c r="C831" s="23"/>
      <c r="D831" s="137"/>
      <c r="E831" s="147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</row>
    <row r="832" spans="1:17" ht="12.75" customHeight="1" x14ac:dyDescent="0.25">
      <c r="A832" s="28"/>
      <c r="B832" s="23"/>
      <c r="C832" s="23"/>
      <c r="D832" s="137"/>
      <c r="E832" s="147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</row>
    <row r="833" spans="1:17" ht="12.75" customHeight="1" x14ac:dyDescent="0.25">
      <c r="A833" s="28"/>
      <c r="B833" s="23"/>
      <c r="C833" s="23"/>
      <c r="D833" s="137"/>
      <c r="E833" s="147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</row>
    <row r="834" spans="1:17" ht="12.75" customHeight="1" x14ac:dyDescent="0.25">
      <c r="A834" s="28"/>
      <c r="B834" s="23"/>
      <c r="C834" s="23"/>
      <c r="D834" s="137"/>
      <c r="E834" s="147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</row>
    <row r="835" spans="1:17" ht="12.75" customHeight="1" x14ac:dyDescent="0.25">
      <c r="A835" s="28"/>
      <c r="B835" s="23"/>
      <c r="C835" s="23"/>
      <c r="D835" s="137"/>
      <c r="E835" s="147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</row>
    <row r="836" spans="1:17" ht="12.75" customHeight="1" x14ac:dyDescent="0.25">
      <c r="A836" s="28"/>
      <c r="B836" s="23"/>
      <c r="C836" s="23"/>
      <c r="D836" s="137"/>
      <c r="E836" s="147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</row>
    <row r="837" spans="1:17" ht="12.75" customHeight="1" x14ac:dyDescent="0.25">
      <c r="A837" s="28"/>
      <c r="B837" s="23"/>
      <c r="C837" s="23"/>
      <c r="D837" s="137"/>
      <c r="E837" s="147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</row>
    <row r="838" spans="1:17" ht="12.75" customHeight="1" x14ac:dyDescent="0.25">
      <c r="A838" s="28"/>
      <c r="B838" s="23"/>
      <c r="C838" s="23"/>
      <c r="D838" s="137"/>
      <c r="E838" s="147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</row>
    <row r="839" spans="1:17" ht="12.75" customHeight="1" x14ac:dyDescent="0.25">
      <c r="A839" s="28"/>
      <c r="B839" s="23"/>
      <c r="C839" s="23"/>
      <c r="D839" s="137"/>
      <c r="E839" s="147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</row>
    <row r="840" spans="1:17" ht="12.75" customHeight="1" x14ac:dyDescent="0.25">
      <c r="A840" s="28"/>
      <c r="B840" s="23"/>
      <c r="C840" s="23"/>
      <c r="D840" s="137"/>
      <c r="E840" s="147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</row>
    <row r="841" spans="1:17" ht="12.75" customHeight="1" x14ac:dyDescent="0.25">
      <c r="A841" s="28"/>
      <c r="B841" s="23"/>
      <c r="C841" s="23"/>
      <c r="D841" s="137"/>
      <c r="E841" s="147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</row>
    <row r="842" spans="1:17" ht="12.75" customHeight="1" x14ac:dyDescent="0.25">
      <c r="A842" s="28"/>
      <c r="B842" s="23"/>
      <c r="C842" s="23"/>
      <c r="D842" s="137"/>
      <c r="E842" s="147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</row>
    <row r="843" spans="1:17" ht="12.75" customHeight="1" x14ac:dyDescent="0.25">
      <c r="A843" s="28"/>
      <c r="B843" s="23"/>
      <c r="C843" s="23"/>
      <c r="D843" s="137"/>
      <c r="E843" s="147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</row>
    <row r="844" spans="1:17" ht="12.75" customHeight="1" x14ac:dyDescent="0.25">
      <c r="A844" s="28"/>
      <c r="B844" s="23"/>
      <c r="C844" s="23"/>
      <c r="D844" s="137"/>
      <c r="E844" s="147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</row>
    <row r="845" spans="1:17" ht="12.75" customHeight="1" x14ac:dyDescent="0.25">
      <c r="A845" s="28"/>
      <c r="B845" s="23"/>
      <c r="C845" s="23"/>
      <c r="D845" s="137"/>
      <c r="E845" s="147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</row>
    <row r="846" spans="1:17" ht="12.75" customHeight="1" x14ac:dyDescent="0.25">
      <c r="A846" s="28"/>
      <c r="B846" s="23"/>
      <c r="C846" s="23"/>
      <c r="D846" s="137"/>
      <c r="E846" s="147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</row>
    <row r="847" spans="1:17" ht="12.75" customHeight="1" x14ac:dyDescent="0.25">
      <c r="A847" s="28"/>
      <c r="B847" s="23"/>
      <c r="C847" s="23"/>
      <c r="D847" s="137"/>
      <c r="E847" s="147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</row>
    <row r="848" spans="1:17" ht="12.75" customHeight="1" x14ac:dyDescent="0.25">
      <c r="A848" s="28"/>
      <c r="B848" s="23"/>
      <c r="C848" s="23"/>
      <c r="D848" s="137"/>
      <c r="E848" s="147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</row>
    <row r="849" spans="1:17" ht="12.75" customHeight="1" x14ac:dyDescent="0.25">
      <c r="A849" s="28"/>
      <c r="B849" s="23"/>
      <c r="C849" s="23"/>
      <c r="D849" s="137"/>
      <c r="E849" s="147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</row>
    <row r="850" spans="1:17" ht="12.75" customHeight="1" x14ac:dyDescent="0.25">
      <c r="A850" s="28"/>
      <c r="B850" s="23"/>
      <c r="C850" s="23"/>
      <c r="D850" s="137"/>
      <c r="E850" s="147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</row>
    <row r="851" spans="1:17" ht="12.75" customHeight="1" x14ac:dyDescent="0.25">
      <c r="A851" s="28"/>
      <c r="B851" s="23"/>
      <c r="C851" s="23"/>
      <c r="D851" s="137"/>
      <c r="E851" s="147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</row>
    <row r="852" spans="1:17" ht="12.75" customHeight="1" x14ac:dyDescent="0.25">
      <c r="A852" s="28"/>
      <c r="B852" s="23"/>
      <c r="C852" s="23"/>
      <c r="D852" s="137"/>
      <c r="E852" s="147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</row>
    <row r="853" spans="1:17" ht="12.75" customHeight="1" x14ac:dyDescent="0.25">
      <c r="A853" s="28"/>
      <c r="B853" s="23"/>
      <c r="C853" s="23"/>
      <c r="D853" s="137"/>
      <c r="E853" s="147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</row>
    <row r="854" spans="1:17" ht="12.75" customHeight="1" x14ac:dyDescent="0.25">
      <c r="A854" s="28"/>
      <c r="B854" s="23"/>
      <c r="C854" s="23"/>
      <c r="D854" s="137"/>
      <c r="E854" s="147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</row>
    <row r="855" spans="1:17" ht="12.75" customHeight="1" x14ac:dyDescent="0.25">
      <c r="A855" s="28"/>
      <c r="B855" s="23"/>
      <c r="C855" s="23"/>
      <c r="D855" s="137"/>
      <c r="E855" s="147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</row>
    <row r="856" spans="1:17" ht="12.75" customHeight="1" x14ac:dyDescent="0.25">
      <c r="A856" s="28"/>
      <c r="B856" s="23"/>
      <c r="C856" s="23"/>
      <c r="D856" s="137"/>
      <c r="E856" s="147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</row>
    <row r="857" spans="1:17" ht="12.75" customHeight="1" x14ac:dyDescent="0.25">
      <c r="A857" s="28"/>
      <c r="B857" s="23"/>
      <c r="C857" s="23"/>
      <c r="D857" s="137"/>
      <c r="E857" s="147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</row>
    <row r="858" spans="1:17" ht="12.75" customHeight="1" x14ac:dyDescent="0.25">
      <c r="A858" s="28"/>
      <c r="B858" s="23"/>
      <c r="C858" s="23"/>
      <c r="D858" s="137"/>
      <c r="E858" s="147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</row>
    <row r="859" spans="1:17" ht="12.75" customHeight="1" x14ac:dyDescent="0.25">
      <c r="A859" s="28"/>
      <c r="B859" s="23"/>
      <c r="C859" s="23"/>
      <c r="D859" s="137"/>
      <c r="E859" s="147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</row>
    <row r="860" spans="1:17" ht="12.75" customHeight="1" x14ac:dyDescent="0.25">
      <c r="A860" s="28"/>
      <c r="B860" s="23"/>
      <c r="C860" s="23"/>
      <c r="D860" s="137"/>
      <c r="E860" s="147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</row>
    <row r="861" spans="1:17" ht="12.75" customHeight="1" x14ac:dyDescent="0.25">
      <c r="A861" s="28"/>
      <c r="B861" s="23"/>
      <c r="C861" s="23"/>
      <c r="D861" s="137"/>
      <c r="E861" s="147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</row>
    <row r="862" spans="1:17" ht="12.75" customHeight="1" x14ac:dyDescent="0.25">
      <c r="A862" s="28"/>
      <c r="B862" s="23"/>
      <c r="C862" s="23"/>
      <c r="D862" s="137"/>
      <c r="E862" s="147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</row>
    <row r="863" spans="1:17" ht="12.75" customHeight="1" x14ac:dyDescent="0.25">
      <c r="A863" s="28"/>
      <c r="B863" s="23"/>
      <c r="C863" s="23"/>
      <c r="D863" s="137"/>
      <c r="E863" s="147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</row>
    <row r="864" spans="1:17" ht="12.75" customHeight="1" x14ac:dyDescent="0.25">
      <c r="A864" s="28"/>
      <c r="B864" s="23"/>
      <c r="C864" s="23"/>
      <c r="D864" s="137"/>
      <c r="E864" s="147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</row>
    <row r="865" spans="1:17" ht="12.75" customHeight="1" x14ac:dyDescent="0.25">
      <c r="A865" s="28"/>
      <c r="B865" s="23"/>
      <c r="C865" s="23"/>
      <c r="D865" s="137"/>
      <c r="E865" s="147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</row>
    <row r="866" spans="1:17" ht="12.75" customHeight="1" x14ac:dyDescent="0.25">
      <c r="A866" s="28"/>
      <c r="B866" s="23"/>
      <c r="C866" s="23"/>
      <c r="D866" s="137"/>
      <c r="E866" s="147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</row>
    <row r="867" spans="1:17" ht="12.75" customHeight="1" x14ac:dyDescent="0.25">
      <c r="A867" s="28"/>
      <c r="B867" s="23"/>
      <c r="C867" s="23"/>
      <c r="D867" s="137"/>
      <c r="E867" s="147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</row>
    <row r="868" spans="1:17" ht="12.75" customHeight="1" x14ac:dyDescent="0.25">
      <c r="A868" s="28"/>
      <c r="B868" s="23"/>
      <c r="C868" s="23"/>
      <c r="D868" s="137"/>
      <c r="E868" s="147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</row>
    <row r="869" spans="1:17" ht="12.75" customHeight="1" x14ac:dyDescent="0.25">
      <c r="A869" s="28"/>
      <c r="B869" s="23"/>
      <c r="C869" s="23"/>
      <c r="D869" s="137"/>
      <c r="E869" s="147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</row>
    <row r="870" spans="1:17" ht="12.75" customHeight="1" x14ac:dyDescent="0.25">
      <c r="A870" s="28"/>
      <c r="B870" s="23"/>
      <c r="C870" s="23"/>
      <c r="D870" s="137"/>
      <c r="E870" s="147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</row>
    <row r="871" spans="1:17" ht="12.75" customHeight="1" x14ac:dyDescent="0.25">
      <c r="A871" s="28"/>
      <c r="B871" s="23"/>
      <c r="C871" s="23"/>
      <c r="D871" s="137"/>
      <c r="E871" s="147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</row>
    <row r="872" spans="1:17" ht="12.75" customHeight="1" x14ac:dyDescent="0.25">
      <c r="A872" s="28"/>
      <c r="B872" s="23"/>
      <c r="C872" s="23"/>
      <c r="D872" s="137"/>
      <c r="E872" s="147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</row>
    <row r="873" spans="1:17" ht="12.75" customHeight="1" x14ac:dyDescent="0.25">
      <c r="A873" s="28"/>
      <c r="B873" s="23"/>
      <c r="C873" s="23"/>
      <c r="D873" s="137"/>
      <c r="E873" s="147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</row>
    <row r="874" spans="1:17" ht="12.75" customHeight="1" x14ac:dyDescent="0.25">
      <c r="A874" s="28"/>
      <c r="B874" s="23"/>
      <c r="C874" s="23"/>
      <c r="D874" s="137"/>
      <c r="E874" s="147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</row>
    <row r="875" spans="1:17" ht="12.75" customHeight="1" x14ac:dyDescent="0.25">
      <c r="A875" s="28"/>
      <c r="B875" s="23"/>
      <c r="C875" s="23"/>
      <c r="D875" s="137"/>
      <c r="E875" s="147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</row>
    <row r="876" spans="1:17" ht="12.75" customHeight="1" x14ac:dyDescent="0.25">
      <c r="A876" s="28"/>
      <c r="B876" s="23"/>
      <c r="C876" s="23"/>
      <c r="D876" s="137"/>
      <c r="E876" s="147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</row>
    <row r="877" spans="1:17" ht="12.75" customHeight="1" x14ac:dyDescent="0.25">
      <c r="A877" s="28"/>
      <c r="B877" s="23"/>
      <c r="C877" s="23"/>
      <c r="D877" s="137"/>
      <c r="E877" s="147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</row>
    <row r="878" spans="1:17" ht="12.75" customHeight="1" x14ac:dyDescent="0.25">
      <c r="A878" s="28"/>
      <c r="B878" s="23"/>
      <c r="C878" s="23"/>
      <c r="D878" s="137"/>
      <c r="E878" s="147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</row>
    <row r="879" spans="1:17" ht="12.75" customHeight="1" x14ac:dyDescent="0.25">
      <c r="A879" s="28"/>
      <c r="B879" s="23"/>
      <c r="C879" s="23"/>
      <c r="D879" s="137"/>
      <c r="E879" s="147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</row>
    <row r="880" spans="1:17" ht="12.75" customHeight="1" x14ac:dyDescent="0.25">
      <c r="A880" s="28"/>
      <c r="B880" s="23"/>
      <c r="C880" s="23"/>
      <c r="D880" s="137"/>
      <c r="E880" s="147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</row>
    <row r="881" spans="1:17" ht="12.75" customHeight="1" x14ac:dyDescent="0.25">
      <c r="A881" s="28"/>
      <c r="B881" s="23"/>
      <c r="C881" s="23"/>
      <c r="D881" s="137"/>
      <c r="E881" s="147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</row>
    <row r="882" spans="1:17" ht="12.75" customHeight="1" x14ac:dyDescent="0.25">
      <c r="A882" s="28"/>
      <c r="B882" s="23"/>
      <c r="C882" s="23"/>
      <c r="D882" s="137"/>
      <c r="E882" s="147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</row>
    <row r="883" spans="1:17" ht="12.75" customHeight="1" x14ac:dyDescent="0.25">
      <c r="A883" s="28"/>
      <c r="B883" s="23"/>
      <c r="C883" s="23"/>
      <c r="D883" s="137"/>
      <c r="E883" s="147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</row>
    <row r="884" spans="1:17" ht="12.75" customHeight="1" x14ac:dyDescent="0.25">
      <c r="A884" s="28"/>
      <c r="B884" s="23"/>
      <c r="C884" s="23"/>
      <c r="D884" s="137"/>
      <c r="E884" s="147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</row>
    <row r="885" spans="1:17" ht="12.75" customHeight="1" x14ac:dyDescent="0.25">
      <c r="A885" s="28"/>
      <c r="B885" s="23"/>
      <c r="C885" s="23"/>
      <c r="D885" s="137"/>
      <c r="E885" s="147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</row>
    <row r="886" spans="1:17" ht="12.75" customHeight="1" x14ac:dyDescent="0.25">
      <c r="A886" s="28"/>
      <c r="B886" s="23"/>
      <c r="C886" s="23"/>
      <c r="D886" s="137"/>
      <c r="E886" s="147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</row>
    <row r="887" spans="1:17" ht="12.75" customHeight="1" x14ac:dyDescent="0.25">
      <c r="A887" s="28"/>
      <c r="B887" s="23"/>
      <c r="C887" s="23"/>
      <c r="D887" s="137"/>
      <c r="E887" s="147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</row>
    <row r="888" spans="1:17" ht="12.75" customHeight="1" x14ac:dyDescent="0.25">
      <c r="A888" s="28"/>
      <c r="B888" s="23"/>
      <c r="C888" s="23"/>
      <c r="D888" s="137"/>
      <c r="E888" s="147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</row>
    <row r="889" spans="1:17" ht="12.75" customHeight="1" x14ac:dyDescent="0.25">
      <c r="A889" s="28"/>
      <c r="B889" s="23"/>
      <c r="C889" s="23"/>
      <c r="D889" s="137"/>
      <c r="E889" s="147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</row>
    <row r="890" spans="1:17" ht="12.75" customHeight="1" x14ac:dyDescent="0.25">
      <c r="A890" s="28"/>
      <c r="B890" s="23"/>
      <c r="C890" s="23"/>
      <c r="D890" s="137"/>
      <c r="E890" s="147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</row>
    <row r="891" spans="1:17" ht="12.75" customHeight="1" x14ac:dyDescent="0.25">
      <c r="A891" s="28"/>
      <c r="B891" s="23"/>
      <c r="C891" s="23"/>
      <c r="D891" s="137"/>
      <c r="E891" s="147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</row>
    <row r="892" spans="1:17" ht="12.75" customHeight="1" x14ac:dyDescent="0.25">
      <c r="A892" s="28"/>
      <c r="B892" s="23"/>
      <c r="C892" s="23"/>
      <c r="D892" s="137"/>
      <c r="E892" s="147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</row>
    <row r="893" spans="1:17" ht="12.75" customHeight="1" x14ac:dyDescent="0.25">
      <c r="A893" s="28"/>
      <c r="B893" s="23"/>
      <c r="C893" s="23"/>
      <c r="D893" s="137"/>
      <c r="E893" s="147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</row>
    <row r="894" spans="1:17" ht="12.75" customHeight="1" x14ac:dyDescent="0.25">
      <c r="A894" s="28"/>
      <c r="B894" s="23"/>
      <c r="C894" s="23"/>
      <c r="D894" s="137"/>
      <c r="E894" s="147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</row>
    <row r="895" spans="1:17" ht="12.75" customHeight="1" x14ac:dyDescent="0.25">
      <c r="A895" s="28"/>
      <c r="B895" s="23"/>
      <c r="C895" s="23"/>
      <c r="D895" s="137"/>
      <c r="E895" s="147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</row>
    <row r="896" spans="1:17" ht="12.75" customHeight="1" x14ac:dyDescent="0.25">
      <c r="A896" s="28"/>
      <c r="B896" s="23"/>
      <c r="C896" s="23"/>
      <c r="D896" s="137"/>
      <c r="E896" s="147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</row>
    <row r="897" spans="1:17" ht="12.75" customHeight="1" x14ac:dyDescent="0.25">
      <c r="A897" s="28"/>
      <c r="B897" s="23"/>
      <c r="C897" s="23"/>
      <c r="D897" s="137"/>
      <c r="E897" s="147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</row>
    <row r="898" spans="1:17" ht="12.75" customHeight="1" x14ac:dyDescent="0.25">
      <c r="A898" s="28"/>
      <c r="B898" s="23"/>
      <c r="C898" s="23"/>
      <c r="D898" s="137"/>
      <c r="E898" s="147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</row>
    <row r="899" spans="1:17" ht="12.75" customHeight="1" x14ac:dyDescent="0.25">
      <c r="A899" s="28"/>
      <c r="B899" s="23"/>
      <c r="C899" s="23"/>
      <c r="D899" s="137"/>
      <c r="E899" s="147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</row>
    <row r="900" spans="1:17" ht="12.75" customHeight="1" x14ac:dyDescent="0.25">
      <c r="A900" s="28"/>
      <c r="B900" s="23"/>
      <c r="C900" s="23"/>
      <c r="D900" s="137"/>
      <c r="E900" s="147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</row>
    <row r="901" spans="1:17" ht="12.75" customHeight="1" x14ac:dyDescent="0.25">
      <c r="A901" s="28"/>
      <c r="B901" s="23"/>
      <c r="C901" s="23"/>
      <c r="D901" s="137"/>
      <c r="E901" s="147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</row>
    <row r="902" spans="1:17" ht="12.75" customHeight="1" x14ac:dyDescent="0.25">
      <c r="A902" s="28"/>
      <c r="B902" s="23"/>
      <c r="C902" s="23"/>
      <c r="D902" s="137"/>
      <c r="E902" s="147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</row>
    <row r="903" spans="1:17" ht="12.75" customHeight="1" x14ac:dyDescent="0.25">
      <c r="A903" s="28"/>
      <c r="B903" s="23"/>
      <c r="C903" s="23"/>
      <c r="D903" s="137"/>
      <c r="E903" s="147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</row>
    <row r="904" spans="1:17" ht="12.75" customHeight="1" x14ac:dyDescent="0.25">
      <c r="A904" s="28"/>
      <c r="B904" s="23"/>
      <c r="C904" s="23"/>
      <c r="D904" s="137"/>
      <c r="E904" s="147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</row>
    <row r="905" spans="1:17" ht="12.75" customHeight="1" x14ac:dyDescent="0.25">
      <c r="A905" s="28"/>
      <c r="B905" s="23"/>
      <c r="C905" s="23"/>
      <c r="D905" s="137"/>
      <c r="E905" s="147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</row>
    <row r="906" spans="1:17" ht="12.75" customHeight="1" x14ac:dyDescent="0.25">
      <c r="A906" s="28"/>
      <c r="B906" s="23"/>
      <c r="C906" s="23"/>
      <c r="D906" s="137"/>
      <c r="E906" s="147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</row>
    <row r="907" spans="1:17" ht="12.75" customHeight="1" x14ac:dyDescent="0.25">
      <c r="A907" s="28"/>
      <c r="B907" s="23"/>
      <c r="C907" s="23"/>
      <c r="D907" s="137"/>
      <c r="E907" s="147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</row>
    <row r="908" spans="1:17" ht="12.75" customHeight="1" x14ac:dyDescent="0.25">
      <c r="A908" s="28"/>
      <c r="B908" s="23"/>
      <c r="C908" s="23"/>
      <c r="D908" s="137"/>
      <c r="E908" s="147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</row>
    <row r="909" spans="1:17" ht="12.75" customHeight="1" x14ac:dyDescent="0.25">
      <c r="A909" s="28"/>
      <c r="B909" s="23"/>
      <c r="C909" s="23"/>
      <c r="D909" s="137"/>
      <c r="E909" s="147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</row>
    <row r="910" spans="1:17" ht="12.75" customHeight="1" x14ac:dyDescent="0.25">
      <c r="A910" s="28"/>
      <c r="B910" s="23"/>
      <c r="C910" s="23"/>
      <c r="D910" s="137"/>
      <c r="E910" s="147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</row>
    <row r="911" spans="1:17" ht="12.75" customHeight="1" x14ac:dyDescent="0.25">
      <c r="A911" s="28"/>
      <c r="B911" s="23"/>
      <c r="C911" s="23"/>
      <c r="D911" s="137"/>
      <c r="E911" s="147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</row>
    <row r="912" spans="1:17" ht="12.75" customHeight="1" x14ac:dyDescent="0.25">
      <c r="A912" s="28"/>
      <c r="B912" s="23"/>
      <c r="C912" s="23"/>
      <c r="D912" s="137"/>
      <c r="E912" s="147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</row>
    <row r="913" spans="1:17" ht="12.75" customHeight="1" x14ac:dyDescent="0.25">
      <c r="A913" s="28"/>
      <c r="B913" s="23"/>
      <c r="C913" s="23"/>
      <c r="D913" s="137"/>
      <c r="E913" s="147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</row>
    <row r="914" spans="1:17" ht="12.75" customHeight="1" x14ac:dyDescent="0.25">
      <c r="A914" s="28"/>
      <c r="B914" s="23"/>
      <c r="C914" s="23"/>
      <c r="D914" s="137"/>
      <c r="E914" s="147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</row>
    <row r="915" spans="1:17" ht="12.75" customHeight="1" x14ac:dyDescent="0.25">
      <c r="A915" s="28"/>
      <c r="B915" s="23"/>
      <c r="C915" s="23"/>
      <c r="D915" s="137"/>
      <c r="E915" s="147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</row>
    <row r="916" spans="1:17" ht="12.75" customHeight="1" x14ac:dyDescent="0.25">
      <c r="A916" s="28"/>
      <c r="B916" s="23"/>
      <c r="C916" s="23"/>
      <c r="D916" s="137"/>
      <c r="E916" s="147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</row>
    <row r="917" spans="1:17" ht="12.75" customHeight="1" x14ac:dyDescent="0.25">
      <c r="A917" s="28"/>
      <c r="B917" s="23"/>
      <c r="C917" s="23"/>
      <c r="D917" s="137"/>
      <c r="E917" s="147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</row>
    <row r="918" spans="1:17" ht="12.75" customHeight="1" x14ac:dyDescent="0.25">
      <c r="A918" s="28"/>
      <c r="B918" s="23"/>
      <c r="C918" s="23"/>
      <c r="D918" s="137"/>
      <c r="E918" s="147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</row>
    <row r="919" spans="1:17" ht="12.75" customHeight="1" x14ac:dyDescent="0.25">
      <c r="A919" s="28"/>
      <c r="B919" s="23"/>
      <c r="C919" s="23"/>
      <c r="D919" s="137"/>
      <c r="E919" s="147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</row>
    <row r="920" spans="1:17" ht="12.75" customHeight="1" x14ac:dyDescent="0.25">
      <c r="A920" s="28"/>
      <c r="B920" s="23"/>
      <c r="C920" s="23"/>
      <c r="D920" s="137"/>
      <c r="E920" s="147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</row>
    <row r="921" spans="1:17" ht="12.75" customHeight="1" x14ac:dyDescent="0.25">
      <c r="A921" s="28"/>
      <c r="B921" s="23"/>
      <c r="C921" s="23"/>
      <c r="D921" s="137"/>
      <c r="E921" s="147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</row>
    <row r="922" spans="1:17" ht="12.75" customHeight="1" x14ac:dyDescent="0.25">
      <c r="A922" s="28"/>
      <c r="B922" s="23"/>
      <c r="C922" s="23"/>
      <c r="D922" s="137"/>
      <c r="E922" s="147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</row>
    <row r="923" spans="1:17" ht="12.75" customHeight="1" x14ac:dyDescent="0.25">
      <c r="A923" s="28"/>
      <c r="B923" s="23"/>
      <c r="C923" s="23"/>
      <c r="D923" s="137"/>
      <c r="E923" s="147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</row>
    <row r="924" spans="1:17" ht="12.75" customHeight="1" x14ac:dyDescent="0.25">
      <c r="A924" s="28"/>
      <c r="B924" s="23"/>
      <c r="C924" s="23"/>
      <c r="D924" s="137"/>
      <c r="E924" s="147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</row>
    <row r="925" spans="1:17" ht="12.75" customHeight="1" x14ac:dyDescent="0.25">
      <c r="A925" s="28"/>
      <c r="B925" s="23"/>
      <c r="C925" s="23"/>
      <c r="D925" s="137"/>
      <c r="E925" s="147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</row>
    <row r="926" spans="1:17" ht="12.75" customHeight="1" x14ac:dyDescent="0.25">
      <c r="A926" s="28"/>
      <c r="B926" s="23"/>
      <c r="C926" s="23"/>
      <c r="D926" s="137"/>
      <c r="E926" s="147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</row>
    <row r="927" spans="1:17" ht="12.75" customHeight="1" x14ac:dyDescent="0.25">
      <c r="A927" s="28"/>
      <c r="B927" s="23"/>
      <c r="C927" s="23"/>
      <c r="D927" s="137"/>
      <c r="E927" s="147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</row>
    <row r="928" spans="1:17" ht="12.75" customHeight="1" x14ac:dyDescent="0.25">
      <c r="A928" s="28"/>
      <c r="B928" s="23"/>
      <c r="C928" s="23"/>
      <c r="D928" s="137"/>
      <c r="E928" s="147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</row>
    <row r="929" spans="1:17" ht="12.75" customHeight="1" x14ac:dyDescent="0.25">
      <c r="A929" s="28"/>
      <c r="B929" s="23"/>
      <c r="C929" s="23"/>
      <c r="D929" s="137"/>
      <c r="E929" s="147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</row>
    <row r="930" spans="1:17" ht="12.75" customHeight="1" x14ac:dyDescent="0.25">
      <c r="A930" s="28"/>
      <c r="B930" s="23"/>
      <c r="C930" s="23"/>
      <c r="D930" s="137"/>
      <c r="E930" s="147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</row>
    <row r="931" spans="1:17" ht="12.75" customHeight="1" x14ac:dyDescent="0.25">
      <c r="A931" s="28"/>
      <c r="B931" s="23"/>
      <c r="C931" s="23"/>
      <c r="D931" s="137"/>
      <c r="E931" s="147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</row>
    <row r="932" spans="1:17" ht="12.75" customHeight="1" x14ac:dyDescent="0.25">
      <c r="A932" s="28"/>
      <c r="B932" s="23"/>
      <c r="C932" s="23"/>
      <c r="D932" s="137"/>
      <c r="E932" s="147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</row>
    <row r="933" spans="1:17" ht="12.75" customHeight="1" x14ac:dyDescent="0.25">
      <c r="A933" s="28"/>
      <c r="B933" s="23"/>
      <c r="C933" s="23"/>
      <c r="D933" s="137"/>
      <c r="E933" s="147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</row>
    <row r="934" spans="1:17" ht="12.75" customHeight="1" x14ac:dyDescent="0.25">
      <c r="A934" s="28"/>
      <c r="B934" s="23"/>
      <c r="C934" s="23"/>
      <c r="D934" s="137"/>
      <c r="E934" s="147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</row>
    <row r="935" spans="1:17" ht="12.75" customHeight="1" x14ac:dyDescent="0.25">
      <c r="A935" s="28"/>
      <c r="B935" s="23"/>
      <c r="C935" s="23"/>
      <c r="D935" s="137"/>
      <c r="E935" s="147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</row>
    <row r="936" spans="1:17" ht="12.75" customHeight="1" x14ac:dyDescent="0.25">
      <c r="A936" s="28"/>
      <c r="B936" s="23"/>
      <c r="C936" s="23"/>
      <c r="D936" s="137"/>
      <c r="E936" s="147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</row>
    <row r="937" spans="1:17" ht="12.75" customHeight="1" x14ac:dyDescent="0.25">
      <c r="A937" s="28"/>
      <c r="B937" s="23"/>
      <c r="C937" s="23"/>
      <c r="D937" s="137"/>
      <c r="E937" s="147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</row>
    <row r="938" spans="1:17" ht="12.75" customHeight="1" x14ac:dyDescent="0.25">
      <c r="A938" s="28"/>
      <c r="B938" s="23"/>
      <c r="C938" s="23"/>
      <c r="D938" s="137"/>
      <c r="E938" s="147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</row>
    <row r="939" spans="1:17" ht="12.75" customHeight="1" x14ac:dyDescent="0.25">
      <c r="A939" s="28"/>
      <c r="B939" s="23"/>
      <c r="C939" s="23"/>
      <c r="D939" s="137"/>
      <c r="E939" s="147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</row>
    <row r="940" spans="1:17" ht="12.75" customHeight="1" x14ac:dyDescent="0.25">
      <c r="A940" s="28"/>
      <c r="B940" s="23"/>
      <c r="C940" s="23"/>
      <c r="D940" s="137"/>
      <c r="E940" s="147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</row>
    <row r="941" spans="1:17" ht="12.75" customHeight="1" x14ac:dyDescent="0.25">
      <c r="A941" s="28"/>
      <c r="B941" s="23"/>
      <c r="C941" s="23"/>
      <c r="D941" s="137"/>
      <c r="E941" s="147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</row>
    <row r="942" spans="1:17" ht="12.75" customHeight="1" x14ac:dyDescent="0.25">
      <c r="A942" s="28"/>
      <c r="B942" s="23"/>
      <c r="C942" s="23"/>
      <c r="D942" s="137"/>
      <c r="E942" s="147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</row>
    <row r="943" spans="1:17" ht="12.75" customHeight="1" x14ac:dyDescent="0.25">
      <c r="A943" s="28"/>
      <c r="B943" s="23"/>
      <c r="C943" s="23"/>
      <c r="D943" s="137"/>
      <c r="E943" s="147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</row>
    <row r="944" spans="1:17" ht="12.75" customHeight="1" x14ac:dyDescent="0.25">
      <c r="A944" s="28"/>
      <c r="B944" s="23"/>
      <c r="C944" s="23"/>
      <c r="D944" s="137"/>
      <c r="E944" s="147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</row>
    <row r="945" spans="1:17" ht="12.75" customHeight="1" x14ac:dyDescent="0.25">
      <c r="A945" s="28"/>
      <c r="B945" s="23"/>
      <c r="C945" s="23"/>
      <c r="D945" s="137"/>
      <c r="E945" s="147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</row>
    <row r="946" spans="1:17" ht="12.75" customHeight="1" x14ac:dyDescent="0.25">
      <c r="A946" s="28"/>
      <c r="B946" s="23"/>
      <c r="C946" s="23"/>
      <c r="D946" s="137"/>
      <c r="E946" s="147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</row>
    <row r="947" spans="1:17" ht="12.75" customHeight="1" x14ac:dyDescent="0.25">
      <c r="A947" s="28"/>
      <c r="B947" s="23"/>
      <c r="C947" s="23"/>
      <c r="D947" s="137"/>
      <c r="E947" s="147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</row>
    <row r="948" spans="1:17" ht="12.75" customHeight="1" x14ac:dyDescent="0.25">
      <c r="A948" s="28"/>
      <c r="B948" s="23"/>
      <c r="C948" s="23"/>
      <c r="D948" s="137"/>
      <c r="E948" s="147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</row>
    <row r="949" spans="1:17" ht="12.75" customHeight="1" x14ac:dyDescent="0.25">
      <c r="A949" s="28"/>
      <c r="B949" s="23"/>
      <c r="C949" s="23"/>
      <c r="D949" s="137"/>
      <c r="E949" s="147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</row>
    <row r="950" spans="1:17" ht="12.75" customHeight="1" x14ac:dyDescent="0.25">
      <c r="A950" s="28"/>
      <c r="B950" s="23"/>
      <c r="C950" s="23"/>
      <c r="D950" s="137"/>
      <c r="E950" s="147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</row>
  </sheetData>
  <autoFilter ref="A7:Q68" xr:uid="{00000000-0009-0000-0000-000002000000}"/>
  <mergeCells count="17">
    <mergeCell ref="E1:F1"/>
    <mergeCell ref="G1:K1"/>
    <mergeCell ref="E2:F2"/>
    <mergeCell ref="G2:K2"/>
    <mergeCell ref="E3:F3"/>
    <mergeCell ref="G3:K3"/>
    <mergeCell ref="A71:E71"/>
    <mergeCell ref="F71:G71"/>
    <mergeCell ref="E4:F4"/>
    <mergeCell ref="E5:F5"/>
    <mergeCell ref="A66:E66"/>
    <mergeCell ref="A67:E67"/>
    <mergeCell ref="A68:E68"/>
    <mergeCell ref="A70:E70"/>
    <mergeCell ref="F70:G70"/>
    <mergeCell ref="G4:K4"/>
    <mergeCell ref="G5:K5"/>
  </mergeCells>
  <pageMargins left="0.25" right="0.25" top="0.75" bottom="0.75" header="0.3" footer="0.3"/>
  <pageSetup scale="10" orientation="landscape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Q968"/>
  <sheetViews>
    <sheetView topLeftCell="A40" zoomScale="85" zoomScaleNormal="85" workbookViewId="0">
      <selection activeCell="B7" sqref="B7:B71"/>
    </sheetView>
  </sheetViews>
  <sheetFormatPr baseColWidth="10" defaultColWidth="14.42578125" defaultRowHeight="15" customHeight="1" x14ac:dyDescent="0.25"/>
  <cols>
    <col min="1" max="1" width="5.28515625" style="16" customWidth="1"/>
    <col min="2" max="2" width="67.42578125" style="16" bestFit="1" customWidth="1"/>
    <col min="3" max="3" width="5.42578125" style="16" customWidth="1"/>
    <col min="4" max="4" width="14.28515625" style="148" customWidth="1"/>
    <col min="5" max="5" width="13.28515625" style="148" bestFit="1" customWidth="1"/>
    <col min="6" max="6" width="5.7109375" style="16" customWidth="1"/>
    <col min="7" max="7" width="6.85546875" style="16" customWidth="1"/>
    <col min="8" max="17" width="7.7109375" style="16" customWidth="1"/>
    <col min="18" max="16384" width="14.42578125" style="16"/>
  </cols>
  <sheetData>
    <row r="1" spans="1:17" ht="12.75" customHeight="1" x14ac:dyDescent="0.25">
      <c r="A1" s="28"/>
      <c r="B1" s="23"/>
      <c r="C1" s="23"/>
      <c r="D1" s="137"/>
      <c r="E1" s="187" t="s">
        <v>27</v>
      </c>
      <c r="F1" s="188"/>
      <c r="G1" s="189" t="s">
        <v>20</v>
      </c>
      <c r="H1" s="190"/>
      <c r="I1" s="190"/>
      <c r="J1" s="190"/>
      <c r="K1" s="188"/>
      <c r="L1" s="23"/>
      <c r="M1" s="23"/>
      <c r="N1" s="23"/>
      <c r="O1" s="23"/>
      <c r="P1" s="23"/>
      <c r="Q1" s="23"/>
    </row>
    <row r="2" spans="1:17" ht="12.75" customHeight="1" x14ac:dyDescent="0.25">
      <c r="A2" s="28"/>
      <c r="B2" s="23"/>
      <c r="C2" s="23"/>
      <c r="D2" s="137"/>
      <c r="E2" s="187" t="s">
        <v>28</v>
      </c>
      <c r="F2" s="188"/>
      <c r="G2" s="189">
        <v>2016</v>
      </c>
      <c r="H2" s="190"/>
      <c r="I2" s="190"/>
      <c r="J2" s="190"/>
      <c r="K2" s="188"/>
      <c r="L2" s="23"/>
      <c r="M2" s="23"/>
      <c r="N2" s="23"/>
      <c r="O2" s="23"/>
      <c r="P2" s="23"/>
      <c r="Q2" s="23"/>
    </row>
    <row r="3" spans="1:17" ht="12.75" customHeight="1" x14ac:dyDescent="0.25">
      <c r="A3" s="28"/>
      <c r="B3" s="23"/>
      <c r="C3" s="23"/>
      <c r="D3" s="137"/>
      <c r="E3" s="187" t="s">
        <v>26</v>
      </c>
      <c r="F3" s="188"/>
      <c r="G3" s="189" t="s">
        <v>14</v>
      </c>
      <c r="H3" s="190"/>
      <c r="I3" s="190"/>
      <c r="J3" s="190"/>
      <c r="K3" s="188"/>
      <c r="L3" s="23"/>
      <c r="M3" s="23"/>
      <c r="N3" s="23"/>
      <c r="O3" s="23"/>
      <c r="P3" s="23"/>
      <c r="Q3" s="23"/>
    </row>
    <row r="4" spans="1:17" ht="12.75" customHeight="1" x14ac:dyDescent="0.25">
      <c r="A4" s="28"/>
      <c r="B4" s="28"/>
      <c r="C4" s="28"/>
      <c r="D4" s="138"/>
      <c r="E4" s="187" t="s">
        <v>29</v>
      </c>
      <c r="F4" s="188"/>
      <c r="G4" s="189">
        <v>8</v>
      </c>
      <c r="H4" s="190"/>
      <c r="I4" s="190"/>
      <c r="J4" s="190"/>
      <c r="K4" s="188"/>
      <c r="L4" s="23"/>
      <c r="M4" s="23"/>
      <c r="N4" s="23"/>
      <c r="O4" s="23"/>
      <c r="P4" s="23"/>
      <c r="Q4" s="23"/>
    </row>
    <row r="5" spans="1:17" ht="12.75" customHeight="1" x14ac:dyDescent="0.25">
      <c r="A5" s="28"/>
      <c r="B5" s="28"/>
      <c r="C5" s="28"/>
      <c r="D5" s="138"/>
      <c r="E5" s="139"/>
      <c r="F5" s="32"/>
      <c r="G5" s="33"/>
      <c r="H5" s="33"/>
      <c r="I5" s="33"/>
      <c r="J5" s="33"/>
      <c r="K5" s="33"/>
      <c r="L5" s="23"/>
      <c r="M5" s="23"/>
      <c r="N5" s="23"/>
      <c r="O5" s="23"/>
      <c r="P5" s="23"/>
      <c r="Q5" s="23"/>
    </row>
    <row r="6" spans="1:17" ht="12.75" customHeight="1" x14ac:dyDescent="0.25">
      <c r="A6" s="29" t="s">
        <v>0</v>
      </c>
      <c r="B6" s="30" t="s">
        <v>30</v>
      </c>
      <c r="C6" s="30" t="s">
        <v>31</v>
      </c>
      <c r="D6" s="140" t="s">
        <v>32</v>
      </c>
      <c r="E6" s="141" t="s">
        <v>1</v>
      </c>
      <c r="F6" s="31" t="s">
        <v>2</v>
      </c>
      <c r="G6" s="31" t="s">
        <v>3</v>
      </c>
      <c r="H6" s="31" t="s">
        <v>4</v>
      </c>
      <c r="I6" s="31" t="s">
        <v>5</v>
      </c>
      <c r="J6" s="31" t="s">
        <v>6</v>
      </c>
      <c r="K6" s="31" t="s">
        <v>7</v>
      </c>
      <c r="L6" s="31" t="s">
        <v>8</v>
      </c>
      <c r="M6" s="31" t="s">
        <v>9</v>
      </c>
      <c r="N6" s="31" t="s">
        <v>10</v>
      </c>
      <c r="O6" s="31" t="s">
        <v>11</v>
      </c>
      <c r="P6" s="31" t="s">
        <v>12</v>
      </c>
      <c r="Q6" s="31" t="s">
        <v>13</v>
      </c>
    </row>
    <row r="7" spans="1:17" ht="12.75" customHeight="1" x14ac:dyDescent="0.25">
      <c r="A7" s="42">
        <v>4</v>
      </c>
      <c r="B7" s="214" t="s">
        <v>78</v>
      </c>
      <c r="C7" s="40" t="s">
        <v>16</v>
      </c>
      <c r="D7" s="142">
        <v>4</v>
      </c>
      <c r="E7" s="143">
        <f t="shared" ref="E7:E38" si="0">+D7*A7</f>
        <v>16</v>
      </c>
      <c r="F7" s="37">
        <v>1</v>
      </c>
      <c r="G7" s="37">
        <v>1</v>
      </c>
      <c r="H7" s="37">
        <v>1</v>
      </c>
      <c r="I7" s="37">
        <v>1</v>
      </c>
      <c r="J7" s="37">
        <v>1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</row>
    <row r="8" spans="1:17" ht="12.75" customHeight="1" x14ac:dyDescent="0.25">
      <c r="A8" s="42">
        <v>1</v>
      </c>
      <c r="B8" s="213" t="s">
        <v>37</v>
      </c>
      <c r="C8" s="40" t="s">
        <v>16</v>
      </c>
      <c r="D8" s="142">
        <v>5.0999999999999996</v>
      </c>
      <c r="E8" s="143">
        <f t="shared" si="0"/>
        <v>5.0999999999999996</v>
      </c>
      <c r="F8" s="37">
        <v>1</v>
      </c>
      <c r="G8" s="37"/>
      <c r="H8" s="37">
        <v>1</v>
      </c>
      <c r="I8" s="37"/>
      <c r="J8" s="37">
        <v>1</v>
      </c>
      <c r="K8" s="37"/>
      <c r="L8" s="37">
        <v>1</v>
      </c>
      <c r="M8" s="37"/>
      <c r="N8" s="37">
        <v>1</v>
      </c>
      <c r="O8" s="37"/>
      <c r="P8" s="37">
        <v>1</v>
      </c>
      <c r="Q8" s="37"/>
    </row>
    <row r="9" spans="1:17" ht="12.75" customHeight="1" x14ac:dyDescent="0.25">
      <c r="A9" s="42">
        <v>1</v>
      </c>
      <c r="B9" s="213" t="s">
        <v>79</v>
      </c>
      <c r="C9" s="40" t="s">
        <v>16</v>
      </c>
      <c r="D9" s="142">
        <v>8</v>
      </c>
      <c r="E9" s="143">
        <f t="shared" si="0"/>
        <v>8</v>
      </c>
      <c r="F9" s="37">
        <v>1</v>
      </c>
      <c r="G9" s="37"/>
      <c r="H9" s="37"/>
      <c r="I9" s="37"/>
      <c r="J9" s="37"/>
      <c r="K9" s="37"/>
      <c r="L9" s="37">
        <v>1</v>
      </c>
      <c r="M9" s="37"/>
      <c r="N9" s="37"/>
      <c r="O9" s="37"/>
      <c r="P9" s="37"/>
      <c r="Q9" s="37"/>
    </row>
    <row r="10" spans="1:17" ht="12.75" customHeight="1" x14ac:dyDescent="0.25">
      <c r="A10" s="42">
        <v>2</v>
      </c>
      <c r="B10" s="214" t="s">
        <v>80</v>
      </c>
      <c r="C10" s="40" t="s">
        <v>16</v>
      </c>
      <c r="D10" s="142">
        <v>3.9</v>
      </c>
      <c r="E10" s="143">
        <f t="shared" si="0"/>
        <v>7.8</v>
      </c>
      <c r="F10" s="37">
        <v>1</v>
      </c>
      <c r="G10" s="37"/>
      <c r="H10" s="37"/>
      <c r="I10" s="37"/>
      <c r="J10" s="37">
        <v>1</v>
      </c>
      <c r="K10" s="37"/>
      <c r="L10" s="37"/>
      <c r="M10" s="37"/>
      <c r="N10" s="37">
        <v>1</v>
      </c>
      <c r="O10" s="37"/>
      <c r="P10" s="37"/>
      <c r="Q10" s="37"/>
    </row>
    <row r="11" spans="1:17" ht="12.75" customHeight="1" x14ac:dyDescent="0.25">
      <c r="A11" s="42">
        <v>1</v>
      </c>
      <c r="B11" s="214" t="s">
        <v>41</v>
      </c>
      <c r="C11" s="40" t="s">
        <v>16</v>
      </c>
      <c r="D11" s="142">
        <v>5.0999999999999996</v>
      </c>
      <c r="E11" s="143">
        <f t="shared" si="0"/>
        <v>5.0999999999999996</v>
      </c>
      <c r="F11" s="37">
        <v>1</v>
      </c>
      <c r="G11" s="39"/>
      <c r="H11" s="39"/>
      <c r="I11" s="37"/>
      <c r="J11" s="37">
        <v>1</v>
      </c>
      <c r="K11" s="37"/>
      <c r="L11" s="37"/>
      <c r="M11" s="37"/>
      <c r="N11" s="37">
        <v>1</v>
      </c>
      <c r="O11" s="39"/>
      <c r="P11" s="39"/>
      <c r="Q11" s="37"/>
    </row>
    <row r="12" spans="1:17" ht="12.75" customHeight="1" x14ac:dyDescent="0.25">
      <c r="A12" s="42">
        <v>1</v>
      </c>
      <c r="B12" s="214" t="s">
        <v>34</v>
      </c>
      <c r="C12" s="40" t="s">
        <v>16</v>
      </c>
      <c r="D12" s="142">
        <v>5</v>
      </c>
      <c r="E12" s="143">
        <f t="shared" si="0"/>
        <v>5</v>
      </c>
      <c r="F12" s="37">
        <v>1</v>
      </c>
      <c r="G12" s="37"/>
      <c r="H12" s="37"/>
      <c r="I12" s="37"/>
      <c r="J12" s="37"/>
      <c r="K12" s="37">
        <v>1</v>
      </c>
      <c r="L12" s="37"/>
      <c r="M12" s="37"/>
      <c r="N12" s="37"/>
      <c r="O12" s="37"/>
      <c r="P12" s="37">
        <v>1</v>
      </c>
      <c r="Q12" s="37"/>
    </row>
    <row r="13" spans="1:17" ht="12.75" customHeight="1" x14ac:dyDescent="0.25">
      <c r="A13" s="43">
        <v>1</v>
      </c>
      <c r="B13" s="214" t="s">
        <v>85</v>
      </c>
      <c r="C13" s="40" t="s">
        <v>16</v>
      </c>
      <c r="D13" s="142">
        <v>3.5</v>
      </c>
      <c r="E13" s="143">
        <f t="shared" si="0"/>
        <v>3.5</v>
      </c>
      <c r="F13" s="37">
        <v>1</v>
      </c>
      <c r="G13" s="37"/>
      <c r="H13" s="37">
        <v>1</v>
      </c>
      <c r="I13" s="37"/>
      <c r="J13" s="37">
        <v>1</v>
      </c>
      <c r="K13" s="37"/>
      <c r="L13" s="37">
        <v>1</v>
      </c>
      <c r="M13" s="37"/>
      <c r="N13" s="37">
        <v>1</v>
      </c>
      <c r="O13" s="37"/>
      <c r="P13" s="37">
        <v>1</v>
      </c>
      <c r="Q13" s="37"/>
    </row>
    <row r="14" spans="1:17" ht="12.75" customHeight="1" x14ac:dyDescent="0.25">
      <c r="A14" s="42">
        <v>1</v>
      </c>
      <c r="B14" s="214" t="s">
        <v>86</v>
      </c>
      <c r="C14" s="40" t="s">
        <v>16</v>
      </c>
      <c r="D14" s="142">
        <v>3.5</v>
      </c>
      <c r="E14" s="143">
        <f t="shared" si="0"/>
        <v>3.5</v>
      </c>
      <c r="F14" s="37">
        <v>1</v>
      </c>
      <c r="G14" s="37"/>
      <c r="H14" s="37"/>
      <c r="I14" s="37"/>
      <c r="J14" s="37"/>
      <c r="K14" s="37"/>
      <c r="L14" s="37">
        <v>1</v>
      </c>
      <c r="M14" s="37"/>
      <c r="N14" s="37"/>
      <c r="O14" s="37"/>
      <c r="P14" s="37"/>
      <c r="Q14" s="37"/>
    </row>
    <row r="15" spans="1:17" ht="12.75" customHeight="1" x14ac:dyDescent="0.25">
      <c r="A15" s="42">
        <v>2</v>
      </c>
      <c r="B15" s="214" t="s">
        <v>38</v>
      </c>
      <c r="C15" s="40" t="s">
        <v>16</v>
      </c>
      <c r="D15" s="142">
        <v>3.5</v>
      </c>
      <c r="E15" s="143">
        <f t="shared" si="0"/>
        <v>7</v>
      </c>
      <c r="F15" s="37">
        <v>1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spans="1:17" ht="12.75" customHeight="1" x14ac:dyDescent="0.25">
      <c r="A16" s="47">
        <v>1</v>
      </c>
      <c r="B16" s="215" t="s">
        <v>44</v>
      </c>
      <c r="C16" s="44" t="s">
        <v>17</v>
      </c>
      <c r="D16" s="144">
        <v>10.199999999999999</v>
      </c>
      <c r="E16" s="145">
        <f t="shared" si="0"/>
        <v>10.199999999999999</v>
      </c>
      <c r="F16" s="44">
        <v>1</v>
      </c>
      <c r="G16" s="44"/>
      <c r="H16" s="44"/>
      <c r="I16" s="44"/>
      <c r="J16" s="44">
        <v>1</v>
      </c>
      <c r="K16" s="44"/>
      <c r="L16" s="44"/>
      <c r="M16" s="44"/>
      <c r="N16" s="44">
        <v>1</v>
      </c>
      <c r="O16" s="44"/>
      <c r="P16" s="44"/>
      <c r="Q16" s="44"/>
    </row>
    <row r="17" spans="1:17" ht="12.75" customHeight="1" x14ac:dyDescent="0.25">
      <c r="A17" s="47">
        <v>1</v>
      </c>
      <c r="B17" s="215" t="s">
        <v>45</v>
      </c>
      <c r="C17" s="44" t="s">
        <v>17</v>
      </c>
      <c r="D17" s="144">
        <v>5.95</v>
      </c>
      <c r="E17" s="145">
        <f t="shared" si="0"/>
        <v>5.95</v>
      </c>
      <c r="F17" s="44">
        <v>1</v>
      </c>
      <c r="G17" s="44"/>
      <c r="H17" s="44"/>
      <c r="I17" s="44"/>
      <c r="J17" s="44">
        <v>1</v>
      </c>
      <c r="K17" s="44"/>
      <c r="L17" s="44"/>
      <c r="M17" s="44"/>
      <c r="N17" s="44">
        <v>1</v>
      </c>
      <c r="O17" s="44"/>
      <c r="P17" s="44"/>
      <c r="Q17" s="44"/>
    </row>
    <row r="18" spans="1:17" ht="12.75" customHeight="1" x14ac:dyDescent="0.25">
      <c r="A18" s="47">
        <v>1</v>
      </c>
      <c r="B18" s="215" t="s">
        <v>87</v>
      </c>
      <c r="C18" s="44" t="s">
        <v>17</v>
      </c>
      <c r="D18" s="144">
        <v>2.5499999999999998</v>
      </c>
      <c r="E18" s="145">
        <f t="shared" si="0"/>
        <v>2.5499999999999998</v>
      </c>
      <c r="F18" s="44">
        <v>1</v>
      </c>
      <c r="G18" s="44"/>
      <c r="H18" s="44">
        <v>1</v>
      </c>
      <c r="I18" s="44"/>
      <c r="J18" s="44">
        <v>1</v>
      </c>
      <c r="K18" s="44"/>
      <c r="L18" s="44">
        <v>1</v>
      </c>
      <c r="M18" s="44"/>
      <c r="N18" s="44">
        <v>1</v>
      </c>
      <c r="O18" s="44"/>
      <c r="P18" s="44">
        <v>1</v>
      </c>
      <c r="Q18" s="44"/>
    </row>
    <row r="19" spans="1:17" ht="12.75" customHeight="1" x14ac:dyDescent="0.25">
      <c r="A19" s="47">
        <v>1</v>
      </c>
      <c r="B19" s="215" t="s">
        <v>47</v>
      </c>
      <c r="C19" s="44" t="s">
        <v>17</v>
      </c>
      <c r="D19" s="144">
        <v>0</v>
      </c>
      <c r="E19" s="145">
        <f t="shared" si="0"/>
        <v>0</v>
      </c>
      <c r="F19" s="44">
        <v>1</v>
      </c>
      <c r="G19" s="44"/>
      <c r="H19" s="44"/>
      <c r="I19" s="44"/>
      <c r="J19" s="44">
        <v>1</v>
      </c>
      <c r="K19" s="44"/>
      <c r="L19" s="44"/>
      <c r="M19" s="44"/>
      <c r="N19" s="44">
        <v>1</v>
      </c>
      <c r="O19" s="44"/>
      <c r="P19" s="44"/>
      <c r="Q19" s="44"/>
    </row>
    <row r="20" spans="1:17" ht="12.75" customHeight="1" x14ac:dyDescent="0.25">
      <c r="A20" s="47">
        <v>1</v>
      </c>
      <c r="B20" s="215" t="s">
        <v>48</v>
      </c>
      <c r="C20" s="44" t="s">
        <v>17</v>
      </c>
      <c r="D20" s="144">
        <v>3</v>
      </c>
      <c r="E20" s="145">
        <f t="shared" si="0"/>
        <v>3</v>
      </c>
      <c r="F20" s="44">
        <v>1</v>
      </c>
      <c r="G20" s="44"/>
      <c r="H20" s="44"/>
      <c r="I20" s="44"/>
      <c r="J20" s="44">
        <v>1</v>
      </c>
      <c r="K20" s="44"/>
      <c r="L20" s="44"/>
      <c r="M20" s="44"/>
      <c r="N20" s="44">
        <v>1</v>
      </c>
      <c r="O20" s="44"/>
      <c r="P20" s="44"/>
      <c r="Q20" s="44"/>
    </row>
    <row r="21" spans="1:17" ht="12.75" customHeight="1" x14ac:dyDescent="0.25">
      <c r="A21" s="47">
        <v>1</v>
      </c>
      <c r="B21" s="217" t="s">
        <v>50</v>
      </c>
      <c r="C21" s="44" t="s">
        <v>17</v>
      </c>
      <c r="D21" s="144">
        <v>0</v>
      </c>
      <c r="E21" s="145">
        <f t="shared" si="0"/>
        <v>0</v>
      </c>
      <c r="F21" s="44">
        <v>1</v>
      </c>
      <c r="G21" s="44">
        <v>1</v>
      </c>
      <c r="H21" s="44">
        <v>1</v>
      </c>
      <c r="I21" s="44">
        <v>1</v>
      </c>
      <c r="J21" s="44">
        <v>1</v>
      </c>
      <c r="K21" s="44">
        <v>1</v>
      </c>
      <c r="L21" s="44">
        <v>1</v>
      </c>
      <c r="M21" s="44">
        <v>1</v>
      </c>
      <c r="N21" s="44">
        <v>1</v>
      </c>
      <c r="O21" s="44">
        <v>1</v>
      </c>
      <c r="P21" s="44">
        <v>1</v>
      </c>
      <c r="Q21" s="44">
        <v>1</v>
      </c>
    </row>
    <row r="22" spans="1:17" ht="12.75" customHeight="1" x14ac:dyDescent="0.25">
      <c r="A22" s="47">
        <v>1</v>
      </c>
      <c r="B22" s="215" t="s">
        <v>51</v>
      </c>
      <c r="C22" s="44" t="s">
        <v>17</v>
      </c>
      <c r="D22" s="144">
        <v>8.5</v>
      </c>
      <c r="E22" s="145">
        <f t="shared" si="0"/>
        <v>8.5</v>
      </c>
      <c r="F22" s="44">
        <v>1</v>
      </c>
      <c r="G22" s="44"/>
      <c r="H22" s="44"/>
      <c r="I22" s="44"/>
      <c r="J22" s="44"/>
      <c r="K22" s="44">
        <v>1</v>
      </c>
      <c r="L22" s="44"/>
      <c r="M22" s="44"/>
      <c r="N22" s="44"/>
      <c r="O22" s="44"/>
      <c r="P22" s="44">
        <v>1</v>
      </c>
      <c r="Q22" s="44"/>
    </row>
    <row r="23" spans="1:17" ht="12.75" customHeight="1" x14ac:dyDescent="0.25">
      <c r="A23" s="47">
        <v>1</v>
      </c>
      <c r="B23" s="215" t="s">
        <v>52</v>
      </c>
      <c r="C23" s="44" t="s">
        <v>17</v>
      </c>
      <c r="D23" s="144">
        <v>0</v>
      </c>
      <c r="E23" s="145">
        <f t="shared" si="0"/>
        <v>0</v>
      </c>
      <c r="F23" s="44">
        <v>1</v>
      </c>
      <c r="G23" s="44"/>
      <c r="H23" s="44">
        <v>1</v>
      </c>
      <c r="I23" s="44"/>
      <c r="J23" s="44">
        <v>1</v>
      </c>
      <c r="K23" s="44"/>
      <c r="L23" s="44">
        <v>1</v>
      </c>
      <c r="M23" s="44"/>
      <c r="N23" s="44">
        <v>1</v>
      </c>
      <c r="O23" s="44"/>
      <c r="P23" s="44">
        <v>1</v>
      </c>
      <c r="Q23" s="44"/>
    </row>
    <row r="24" spans="1:17" ht="12.75" customHeight="1" x14ac:dyDescent="0.25">
      <c r="A24" s="47">
        <v>1</v>
      </c>
      <c r="B24" s="215" t="s">
        <v>53</v>
      </c>
      <c r="C24" s="44" t="s">
        <v>17</v>
      </c>
      <c r="D24" s="144">
        <v>8.5</v>
      </c>
      <c r="E24" s="145">
        <f t="shared" si="0"/>
        <v>8.5</v>
      </c>
      <c r="F24" s="44">
        <v>1</v>
      </c>
      <c r="G24" s="44"/>
      <c r="H24" s="44"/>
      <c r="I24" s="44"/>
      <c r="J24" s="44"/>
      <c r="K24" s="44">
        <v>1</v>
      </c>
      <c r="L24" s="44"/>
      <c r="M24" s="44"/>
      <c r="N24" s="44"/>
      <c r="O24" s="44"/>
      <c r="P24" s="44">
        <v>1</v>
      </c>
      <c r="Q24" s="44"/>
    </row>
    <row r="25" spans="1:17" ht="12.75" customHeight="1" x14ac:dyDescent="0.25">
      <c r="A25" s="47">
        <v>1</v>
      </c>
      <c r="B25" s="215" t="s">
        <v>54</v>
      </c>
      <c r="C25" s="44" t="s">
        <v>17</v>
      </c>
      <c r="D25" s="144">
        <v>0</v>
      </c>
      <c r="E25" s="145">
        <f t="shared" si="0"/>
        <v>0</v>
      </c>
      <c r="F25" s="44">
        <v>1</v>
      </c>
      <c r="G25" s="44"/>
      <c r="H25" s="44"/>
      <c r="I25" s="44"/>
      <c r="J25" s="44"/>
      <c r="K25" s="44"/>
      <c r="L25" s="44">
        <v>1</v>
      </c>
      <c r="M25" s="44"/>
      <c r="N25" s="44"/>
      <c r="O25" s="44"/>
      <c r="P25" s="44"/>
      <c r="Q25" s="44"/>
    </row>
    <row r="26" spans="1:17" ht="12.75" customHeight="1" x14ac:dyDescent="0.25">
      <c r="A26" s="47">
        <v>1</v>
      </c>
      <c r="B26" s="215" t="s">
        <v>55</v>
      </c>
      <c r="C26" s="44" t="s">
        <v>17</v>
      </c>
      <c r="D26" s="144">
        <v>12.75</v>
      </c>
      <c r="E26" s="145">
        <f t="shared" si="0"/>
        <v>12.75</v>
      </c>
      <c r="F26" s="44">
        <v>1</v>
      </c>
      <c r="G26" s="44"/>
      <c r="H26" s="44"/>
      <c r="I26" s="44"/>
      <c r="J26" s="44"/>
      <c r="K26" s="44"/>
      <c r="L26" s="44">
        <v>1</v>
      </c>
      <c r="M26" s="44"/>
      <c r="N26" s="44"/>
      <c r="O26" s="44"/>
      <c r="P26" s="44"/>
      <c r="Q26" s="44"/>
    </row>
    <row r="27" spans="1:17" ht="12.75" customHeight="1" x14ac:dyDescent="0.25">
      <c r="A27" s="47">
        <v>1</v>
      </c>
      <c r="B27" s="215" t="s">
        <v>202</v>
      </c>
      <c r="C27" s="44" t="s">
        <v>17</v>
      </c>
      <c r="D27" s="144">
        <v>12.75</v>
      </c>
      <c r="E27" s="145">
        <f t="shared" si="0"/>
        <v>12.75</v>
      </c>
      <c r="F27" s="44">
        <v>1</v>
      </c>
      <c r="G27" s="44"/>
      <c r="H27" s="44"/>
      <c r="I27" s="44"/>
      <c r="J27" s="44"/>
      <c r="K27" s="44"/>
      <c r="L27" s="44">
        <v>1</v>
      </c>
      <c r="M27" s="44"/>
      <c r="N27" s="44"/>
      <c r="O27" s="44"/>
      <c r="P27" s="44"/>
      <c r="Q27" s="44"/>
    </row>
    <row r="28" spans="1:17" ht="12.75" customHeight="1" x14ac:dyDescent="0.25">
      <c r="A28" s="47">
        <v>1</v>
      </c>
      <c r="B28" s="215" t="s">
        <v>61</v>
      </c>
      <c r="C28" s="44" t="s">
        <v>17</v>
      </c>
      <c r="D28" s="144">
        <v>2</v>
      </c>
      <c r="E28" s="145">
        <f t="shared" si="0"/>
        <v>2</v>
      </c>
      <c r="F28" s="44">
        <v>1</v>
      </c>
      <c r="G28" s="44">
        <v>1</v>
      </c>
      <c r="H28" s="44">
        <v>1</v>
      </c>
      <c r="I28" s="44">
        <v>1</v>
      </c>
      <c r="J28" s="44">
        <v>1</v>
      </c>
      <c r="K28" s="44">
        <v>1</v>
      </c>
      <c r="L28" s="44">
        <v>1</v>
      </c>
      <c r="M28" s="44">
        <v>1</v>
      </c>
      <c r="N28" s="44">
        <v>1</v>
      </c>
      <c r="O28" s="44">
        <v>1</v>
      </c>
      <c r="P28" s="44">
        <v>1</v>
      </c>
      <c r="Q28" s="44">
        <v>1</v>
      </c>
    </row>
    <row r="29" spans="1:17" ht="12.75" customHeight="1" x14ac:dyDescent="0.25">
      <c r="A29" s="47">
        <v>1</v>
      </c>
      <c r="B29" s="215" t="s">
        <v>62</v>
      </c>
      <c r="C29" s="44" t="s">
        <v>17</v>
      </c>
      <c r="D29" s="144">
        <v>12.75</v>
      </c>
      <c r="E29" s="145">
        <f t="shared" si="0"/>
        <v>12.75</v>
      </c>
      <c r="F29" s="44">
        <v>1</v>
      </c>
      <c r="G29" s="44"/>
      <c r="H29" s="44">
        <v>1</v>
      </c>
      <c r="I29" s="44"/>
      <c r="J29" s="44">
        <v>1</v>
      </c>
      <c r="K29" s="44"/>
      <c r="L29" s="44">
        <v>1</v>
      </c>
      <c r="M29" s="44"/>
      <c r="N29" s="44">
        <v>1</v>
      </c>
      <c r="O29" s="44"/>
      <c r="P29" s="44">
        <v>1</v>
      </c>
      <c r="Q29" s="44"/>
    </row>
    <row r="30" spans="1:17" ht="12.75" customHeight="1" x14ac:dyDescent="0.25">
      <c r="A30" s="47">
        <v>1</v>
      </c>
      <c r="B30" s="215" t="s">
        <v>91</v>
      </c>
      <c r="C30" s="44" t="s">
        <v>17</v>
      </c>
      <c r="D30" s="144">
        <v>21.25</v>
      </c>
      <c r="E30" s="145">
        <f t="shared" si="0"/>
        <v>21.25</v>
      </c>
      <c r="F30" s="44">
        <v>1</v>
      </c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</row>
    <row r="31" spans="1:17" ht="12.75" customHeight="1" x14ac:dyDescent="0.25">
      <c r="A31" s="47">
        <v>1</v>
      </c>
      <c r="B31" s="215" t="s">
        <v>203</v>
      </c>
      <c r="C31" s="44" t="s">
        <v>17</v>
      </c>
      <c r="D31" s="144">
        <v>12.75</v>
      </c>
      <c r="E31" s="145">
        <f t="shared" si="0"/>
        <v>12.75</v>
      </c>
      <c r="F31" s="44">
        <v>1</v>
      </c>
      <c r="G31" s="44">
        <v>1</v>
      </c>
      <c r="H31" s="44">
        <v>1</v>
      </c>
      <c r="I31" s="44">
        <v>1</v>
      </c>
      <c r="J31" s="44">
        <v>1</v>
      </c>
      <c r="K31" s="44">
        <v>1</v>
      </c>
      <c r="L31" s="44">
        <v>1</v>
      </c>
      <c r="M31" s="44">
        <v>1</v>
      </c>
      <c r="N31" s="44">
        <v>1</v>
      </c>
      <c r="O31" s="44">
        <v>1</v>
      </c>
      <c r="P31" s="44">
        <v>1</v>
      </c>
      <c r="Q31" s="44">
        <v>1</v>
      </c>
    </row>
    <row r="32" spans="1:17" ht="12.75" customHeight="1" x14ac:dyDescent="0.25">
      <c r="A32" s="47">
        <v>1</v>
      </c>
      <c r="B32" s="215" t="s">
        <v>63</v>
      </c>
      <c r="C32" s="44" t="s">
        <v>17</v>
      </c>
      <c r="D32" s="144">
        <v>18.399999999999999</v>
      </c>
      <c r="E32" s="145">
        <f t="shared" si="0"/>
        <v>18.399999999999999</v>
      </c>
      <c r="F32" s="44">
        <v>1</v>
      </c>
      <c r="G32" s="44"/>
      <c r="H32" s="44"/>
      <c r="I32" s="44"/>
      <c r="J32" s="44"/>
      <c r="K32" s="44"/>
      <c r="L32" s="44">
        <v>1</v>
      </c>
      <c r="M32" s="44"/>
      <c r="N32" s="44"/>
      <c r="O32" s="44"/>
      <c r="P32" s="44"/>
      <c r="Q32" s="44"/>
    </row>
    <row r="33" spans="1:17" ht="12.75" customHeight="1" x14ac:dyDescent="0.25">
      <c r="A33" s="47">
        <v>1</v>
      </c>
      <c r="B33" s="215" t="s">
        <v>92</v>
      </c>
      <c r="C33" s="44" t="s">
        <v>17</v>
      </c>
      <c r="D33" s="144">
        <v>15.25</v>
      </c>
      <c r="E33" s="145">
        <f t="shared" si="0"/>
        <v>15.25</v>
      </c>
      <c r="F33" s="44">
        <v>1</v>
      </c>
      <c r="G33" s="44"/>
      <c r="H33" s="44"/>
      <c r="I33" s="44"/>
      <c r="J33" s="44"/>
      <c r="K33" s="44"/>
      <c r="L33" s="44">
        <v>1</v>
      </c>
      <c r="M33" s="44"/>
      <c r="N33" s="44"/>
      <c r="O33" s="44"/>
      <c r="P33" s="44"/>
      <c r="Q33" s="44"/>
    </row>
    <row r="34" spans="1:17" ht="12.75" customHeight="1" x14ac:dyDescent="0.25">
      <c r="A34" s="47">
        <v>1</v>
      </c>
      <c r="B34" s="215" t="s">
        <v>204</v>
      </c>
      <c r="C34" s="44" t="s">
        <v>17</v>
      </c>
      <c r="D34" s="144">
        <v>10.5</v>
      </c>
      <c r="E34" s="145">
        <f t="shared" si="0"/>
        <v>10.5</v>
      </c>
      <c r="F34" s="44">
        <v>1</v>
      </c>
      <c r="G34" s="44"/>
      <c r="H34" s="44"/>
      <c r="I34" s="44"/>
      <c r="J34" s="44"/>
      <c r="K34" s="44">
        <v>1</v>
      </c>
      <c r="L34" s="44"/>
      <c r="M34" s="44"/>
      <c r="N34" s="44"/>
      <c r="O34" s="44"/>
      <c r="P34" s="44">
        <v>1</v>
      </c>
      <c r="Q34" s="44"/>
    </row>
    <row r="35" spans="1:17" ht="12.75" customHeight="1" x14ac:dyDescent="0.25">
      <c r="A35" s="47">
        <v>1</v>
      </c>
      <c r="B35" s="215" t="s">
        <v>57</v>
      </c>
      <c r="C35" s="44" t="s">
        <v>17</v>
      </c>
      <c r="D35" s="144">
        <v>10.5</v>
      </c>
      <c r="E35" s="145">
        <f t="shared" si="0"/>
        <v>10.5</v>
      </c>
      <c r="F35" s="44">
        <v>1</v>
      </c>
      <c r="G35" s="44"/>
      <c r="H35" s="44"/>
      <c r="I35" s="44">
        <v>1</v>
      </c>
      <c r="J35" s="44"/>
      <c r="K35" s="44"/>
      <c r="L35" s="44">
        <v>1</v>
      </c>
      <c r="M35" s="44"/>
      <c r="N35" s="44"/>
      <c r="O35" s="44">
        <v>1</v>
      </c>
      <c r="P35" s="44"/>
      <c r="Q35" s="44"/>
    </row>
    <row r="36" spans="1:17" ht="12.75" customHeight="1" x14ac:dyDescent="0.25">
      <c r="A36" s="47">
        <v>1</v>
      </c>
      <c r="B36" s="215" t="s">
        <v>191</v>
      </c>
      <c r="C36" s="44" t="s">
        <v>17</v>
      </c>
      <c r="D36" s="144">
        <v>10.5</v>
      </c>
      <c r="E36" s="145">
        <f t="shared" si="0"/>
        <v>10.5</v>
      </c>
      <c r="F36" s="44">
        <v>1</v>
      </c>
      <c r="G36" s="44"/>
      <c r="H36" s="44"/>
      <c r="I36" s="44">
        <v>1</v>
      </c>
      <c r="J36" s="44"/>
      <c r="K36" s="44"/>
      <c r="L36" s="44">
        <v>1</v>
      </c>
      <c r="M36" s="44"/>
      <c r="N36" s="44"/>
      <c r="O36" s="44">
        <v>1</v>
      </c>
      <c r="P36" s="44"/>
      <c r="Q36" s="44"/>
    </row>
    <row r="37" spans="1:17" ht="12.75" customHeight="1" x14ac:dyDescent="0.25">
      <c r="A37" s="45">
        <v>1</v>
      </c>
      <c r="B37" s="216" t="s">
        <v>165</v>
      </c>
      <c r="C37" s="46" t="s">
        <v>17</v>
      </c>
      <c r="D37" s="144">
        <v>10.5</v>
      </c>
      <c r="E37" s="145">
        <f t="shared" si="0"/>
        <v>10.5</v>
      </c>
      <c r="F37" s="44">
        <v>1</v>
      </c>
      <c r="G37" s="44"/>
      <c r="H37" s="44">
        <v>1</v>
      </c>
      <c r="I37" s="44"/>
      <c r="J37" s="44">
        <v>1</v>
      </c>
      <c r="K37" s="44"/>
      <c r="L37" s="44">
        <v>1</v>
      </c>
      <c r="M37" s="44"/>
      <c r="N37" s="44">
        <v>1</v>
      </c>
      <c r="O37" s="44"/>
      <c r="P37" s="44">
        <v>1</v>
      </c>
      <c r="Q37" s="44"/>
    </row>
    <row r="38" spans="1:17" ht="12.75" customHeight="1" x14ac:dyDescent="0.25">
      <c r="A38" s="45">
        <v>1</v>
      </c>
      <c r="B38" s="215" t="s">
        <v>166</v>
      </c>
      <c r="C38" s="44" t="s">
        <v>17</v>
      </c>
      <c r="D38" s="144">
        <v>0</v>
      </c>
      <c r="E38" s="145">
        <f t="shared" si="0"/>
        <v>0</v>
      </c>
      <c r="F38" s="44">
        <v>1</v>
      </c>
      <c r="G38" s="44">
        <v>1</v>
      </c>
      <c r="H38" s="44">
        <v>1</v>
      </c>
      <c r="I38" s="44">
        <v>1</v>
      </c>
      <c r="J38" s="44">
        <v>1</v>
      </c>
      <c r="K38" s="44">
        <v>1</v>
      </c>
      <c r="L38" s="44">
        <v>1</v>
      </c>
      <c r="M38" s="44">
        <v>1</v>
      </c>
      <c r="N38" s="44">
        <v>1</v>
      </c>
      <c r="O38" s="44">
        <v>1</v>
      </c>
      <c r="P38" s="44">
        <v>1</v>
      </c>
      <c r="Q38" s="44">
        <v>1</v>
      </c>
    </row>
    <row r="39" spans="1:17" ht="12.75" customHeight="1" x14ac:dyDescent="0.25">
      <c r="A39" s="45">
        <v>1</v>
      </c>
      <c r="B39" s="216" t="s">
        <v>162</v>
      </c>
      <c r="C39" s="46" t="s">
        <v>17</v>
      </c>
      <c r="D39" s="144">
        <v>15.2</v>
      </c>
      <c r="E39" s="145">
        <f t="shared" ref="E39:E70" si="1">+D39*A39</f>
        <v>15.2</v>
      </c>
      <c r="F39" s="44"/>
      <c r="G39" s="44"/>
      <c r="H39" s="44"/>
      <c r="I39" s="44"/>
      <c r="J39" s="44"/>
      <c r="K39" s="44"/>
      <c r="L39" s="44">
        <v>1</v>
      </c>
      <c r="M39" s="44"/>
      <c r="N39" s="44"/>
      <c r="O39" s="44"/>
      <c r="P39" s="44"/>
      <c r="Q39" s="44"/>
    </row>
    <row r="40" spans="1:17" ht="12.75" customHeight="1" x14ac:dyDescent="0.25">
      <c r="A40" s="45">
        <v>1</v>
      </c>
      <c r="B40" s="216" t="s">
        <v>190</v>
      </c>
      <c r="C40" s="46" t="s">
        <v>17</v>
      </c>
      <c r="D40" s="144">
        <v>10.5</v>
      </c>
      <c r="E40" s="145">
        <f t="shared" si="1"/>
        <v>10.5</v>
      </c>
      <c r="F40" s="44"/>
      <c r="G40" s="44"/>
      <c r="H40" s="44"/>
      <c r="I40" s="44"/>
      <c r="J40" s="44"/>
      <c r="K40" s="44"/>
      <c r="L40" s="44">
        <v>1</v>
      </c>
      <c r="M40" s="44"/>
      <c r="N40" s="44"/>
      <c r="O40" s="44"/>
      <c r="P40" s="44"/>
      <c r="Q40" s="44"/>
    </row>
    <row r="41" spans="1:17" ht="12.75" customHeight="1" x14ac:dyDescent="0.25">
      <c r="A41" s="45">
        <v>1</v>
      </c>
      <c r="B41" s="216" t="s">
        <v>158</v>
      </c>
      <c r="C41" s="46" t="s">
        <v>17</v>
      </c>
      <c r="D41" s="144">
        <v>10.5</v>
      </c>
      <c r="E41" s="145">
        <f t="shared" si="1"/>
        <v>10.5</v>
      </c>
      <c r="F41" s="44"/>
      <c r="G41" s="44"/>
      <c r="H41" s="44"/>
      <c r="I41" s="44"/>
      <c r="J41" s="44"/>
      <c r="K41" s="44">
        <v>1</v>
      </c>
      <c r="L41" s="44"/>
      <c r="M41" s="44"/>
      <c r="N41" s="44"/>
      <c r="O41" s="44"/>
      <c r="P41" s="44"/>
      <c r="Q41" s="44"/>
    </row>
    <row r="42" spans="1:17" ht="12.75" customHeight="1" x14ac:dyDescent="0.25">
      <c r="A42" s="44">
        <v>1</v>
      </c>
      <c r="B42" s="215" t="s">
        <v>155</v>
      </c>
      <c r="C42" s="44" t="s">
        <v>17</v>
      </c>
      <c r="D42" s="144">
        <v>10.5</v>
      </c>
      <c r="E42" s="145">
        <f t="shared" si="1"/>
        <v>10.5</v>
      </c>
      <c r="F42" s="44">
        <v>1</v>
      </c>
      <c r="G42" s="44">
        <v>1</v>
      </c>
      <c r="H42" s="44">
        <v>1</v>
      </c>
      <c r="I42" s="44">
        <v>1</v>
      </c>
      <c r="J42" s="44">
        <v>1</v>
      </c>
      <c r="K42" s="44">
        <v>1</v>
      </c>
      <c r="L42" s="44">
        <v>1</v>
      </c>
      <c r="M42" s="44">
        <v>1</v>
      </c>
      <c r="N42" s="44">
        <v>1</v>
      </c>
      <c r="O42" s="44">
        <v>1</v>
      </c>
      <c r="P42" s="44">
        <v>1</v>
      </c>
      <c r="Q42" s="44">
        <v>1</v>
      </c>
    </row>
    <row r="43" spans="1:17" ht="12.75" customHeight="1" x14ac:dyDescent="0.25">
      <c r="A43" s="44">
        <v>1</v>
      </c>
      <c r="B43" s="217" t="s">
        <v>156</v>
      </c>
      <c r="C43" s="45" t="s">
        <v>17</v>
      </c>
      <c r="D43" s="144">
        <v>30.25</v>
      </c>
      <c r="E43" s="145">
        <f t="shared" si="1"/>
        <v>30.25</v>
      </c>
      <c r="F43" s="44"/>
      <c r="G43" s="44"/>
      <c r="H43" s="44"/>
      <c r="I43" s="44"/>
      <c r="J43" s="44"/>
      <c r="K43" s="44">
        <v>1</v>
      </c>
      <c r="L43" s="44"/>
      <c r="M43" s="44"/>
      <c r="N43" s="44"/>
      <c r="O43" s="44"/>
      <c r="P43" s="44"/>
      <c r="Q43" s="44"/>
    </row>
    <row r="44" spans="1:17" ht="12.75" customHeight="1" x14ac:dyDescent="0.25">
      <c r="A44" s="47">
        <v>1</v>
      </c>
      <c r="B44" s="215" t="s">
        <v>56</v>
      </c>
      <c r="C44" s="44" t="s">
        <v>17</v>
      </c>
      <c r="D44" s="144">
        <v>0</v>
      </c>
      <c r="E44" s="145">
        <f t="shared" si="1"/>
        <v>0</v>
      </c>
      <c r="F44" s="44">
        <v>1</v>
      </c>
      <c r="G44" s="44"/>
      <c r="H44" s="44"/>
      <c r="I44" s="44"/>
      <c r="J44" s="44"/>
      <c r="K44" s="44"/>
      <c r="L44" s="44">
        <v>1</v>
      </c>
      <c r="M44" s="44"/>
      <c r="N44" s="44"/>
      <c r="O44" s="44"/>
      <c r="P44" s="44"/>
      <c r="Q44" s="44"/>
    </row>
    <row r="45" spans="1:17" ht="12.75" customHeight="1" x14ac:dyDescent="0.25">
      <c r="A45" s="52">
        <v>1</v>
      </c>
      <c r="B45" s="219" t="s">
        <v>70</v>
      </c>
      <c r="C45" s="51" t="s">
        <v>18</v>
      </c>
      <c r="D45" s="127">
        <v>5.0999999999999996</v>
      </c>
      <c r="E45" s="128">
        <f t="shared" si="1"/>
        <v>5.0999999999999996</v>
      </c>
      <c r="F45" s="49">
        <v>1</v>
      </c>
      <c r="G45" s="49">
        <v>1</v>
      </c>
      <c r="H45" s="49">
        <v>1</v>
      </c>
      <c r="I45" s="49">
        <v>1</v>
      </c>
      <c r="J45" s="49">
        <v>1</v>
      </c>
      <c r="K45" s="49">
        <v>1</v>
      </c>
      <c r="L45" s="49">
        <v>1</v>
      </c>
      <c r="M45" s="49">
        <v>1</v>
      </c>
      <c r="N45" s="49">
        <v>1</v>
      </c>
      <c r="O45" s="49">
        <v>1</v>
      </c>
      <c r="P45" s="49">
        <v>1</v>
      </c>
      <c r="Q45" s="49">
        <v>1</v>
      </c>
    </row>
    <row r="46" spans="1:17" ht="12.75" customHeight="1" x14ac:dyDescent="0.25">
      <c r="A46" s="52">
        <v>1</v>
      </c>
      <c r="B46" s="218" t="s">
        <v>93</v>
      </c>
      <c r="C46" s="51" t="s">
        <v>18</v>
      </c>
      <c r="D46" s="127">
        <v>5.95</v>
      </c>
      <c r="E46" s="128">
        <f t="shared" si="1"/>
        <v>5.95</v>
      </c>
      <c r="F46" s="49">
        <v>1</v>
      </c>
      <c r="G46" s="49"/>
      <c r="H46" s="49">
        <v>1</v>
      </c>
      <c r="I46" s="49"/>
      <c r="J46" s="49">
        <v>1</v>
      </c>
      <c r="K46" s="49"/>
      <c r="L46" s="49">
        <v>1</v>
      </c>
      <c r="M46" s="49"/>
      <c r="N46" s="49">
        <v>1</v>
      </c>
      <c r="O46" s="49"/>
      <c r="P46" s="49">
        <v>1</v>
      </c>
      <c r="Q46" s="49"/>
    </row>
    <row r="47" spans="1:17" ht="12.75" customHeight="1" x14ac:dyDescent="0.25">
      <c r="A47" s="52">
        <v>1</v>
      </c>
      <c r="B47" s="219" t="s">
        <v>73</v>
      </c>
      <c r="C47" s="51" t="s">
        <v>18</v>
      </c>
      <c r="D47" s="127">
        <v>28.4</v>
      </c>
      <c r="E47" s="128">
        <f t="shared" si="1"/>
        <v>28.4</v>
      </c>
      <c r="F47" s="49">
        <v>1</v>
      </c>
      <c r="G47" s="49"/>
      <c r="H47" s="49"/>
      <c r="I47" s="49"/>
      <c r="J47" s="49"/>
      <c r="K47" s="49"/>
      <c r="L47" s="49">
        <v>1</v>
      </c>
      <c r="M47" s="49"/>
      <c r="N47" s="49"/>
      <c r="O47" s="49"/>
      <c r="P47" s="49"/>
      <c r="Q47" s="49"/>
    </row>
    <row r="48" spans="1:17" ht="12.75" customHeight="1" x14ac:dyDescent="0.25">
      <c r="A48" s="52">
        <v>1</v>
      </c>
      <c r="B48" s="219" t="s">
        <v>66</v>
      </c>
      <c r="C48" s="51" t="s">
        <v>18</v>
      </c>
      <c r="D48" s="127">
        <v>5.95</v>
      </c>
      <c r="E48" s="128">
        <f t="shared" si="1"/>
        <v>5.95</v>
      </c>
      <c r="F48" s="49">
        <v>1</v>
      </c>
      <c r="G48" s="49"/>
      <c r="H48" s="49"/>
      <c r="I48" s="49"/>
      <c r="J48" s="49"/>
      <c r="K48" s="49">
        <v>1</v>
      </c>
      <c r="L48" s="49"/>
      <c r="M48" s="49"/>
      <c r="N48" s="49"/>
      <c r="O48" s="49"/>
      <c r="P48" s="49">
        <v>1</v>
      </c>
      <c r="Q48" s="49"/>
    </row>
    <row r="49" spans="1:17" ht="12.75" customHeight="1" x14ac:dyDescent="0.25">
      <c r="A49" s="52">
        <v>4</v>
      </c>
      <c r="B49" s="219" t="s">
        <v>94</v>
      </c>
      <c r="C49" s="51" t="s">
        <v>18</v>
      </c>
      <c r="D49" s="127">
        <v>11.9</v>
      </c>
      <c r="E49" s="128">
        <f t="shared" si="1"/>
        <v>47.6</v>
      </c>
      <c r="F49" s="49">
        <v>1</v>
      </c>
      <c r="G49" s="49"/>
      <c r="H49" s="49"/>
      <c r="I49" s="49"/>
      <c r="J49" s="49"/>
      <c r="K49" s="49">
        <v>1</v>
      </c>
      <c r="L49" s="49"/>
      <c r="M49" s="49"/>
      <c r="N49" s="49"/>
      <c r="O49" s="49"/>
      <c r="P49" s="49">
        <v>1</v>
      </c>
      <c r="Q49" s="49"/>
    </row>
    <row r="50" spans="1:17" ht="12.75" customHeight="1" x14ac:dyDescent="0.25">
      <c r="A50" s="52">
        <v>1</v>
      </c>
      <c r="B50" s="219" t="s">
        <v>84</v>
      </c>
      <c r="C50" s="51" t="s">
        <v>18</v>
      </c>
      <c r="D50" s="127">
        <v>4.25</v>
      </c>
      <c r="E50" s="128">
        <f t="shared" si="1"/>
        <v>4.25</v>
      </c>
      <c r="F50" s="49">
        <v>1</v>
      </c>
      <c r="G50" s="49"/>
      <c r="H50" s="49"/>
      <c r="I50" s="49"/>
      <c r="J50" s="49"/>
      <c r="K50" s="49"/>
      <c r="L50" s="49">
        <v>1</v>
      </c>
      <c r="M50" s="49"/>
      <c r="N50" s="49"/>
      <c r="O50" s="49"/>
      <c r="P50" s="49"/>
      <c r="Q50" s="49"/>
    </row>
    <row r="51" spans="1:17" ht="12.75" customHeight="1" x14ac:dyDescent="0.25">
      <c r="A51" s="52">
        <v>1</v>
      </c>
      <c r="B51" s="219" t="s">
        <v>71</v>
      </c>
      <c r="C51" s="51" t="s">
        <v>18</v>
      </c>
      <c r="D51" s="127">
        <v>25.5</v>
      </c>
      <c r="E51" s="128">
        <f t="shared" si="1"/>
        <v>25.5</v>
      </c>
      <c r="F51" s="49">
        <v>1</v>
      </c>
      <c r="G51" s="49"/>
      <c r="H51" s="49"/>
      <c r="I51" s="49">
        <v>1</v>
      </c>
      <c r="J51" s="49"/>
      <c r="K51" s="49"/>
      <c r="L51" s="49">
        <v>1</v>
      </c>
      <c r="M51" s="49"/>
      <c r="N51" s="49"/>
      <c r="O51" s="49">
        <v>1</v>
      </c>
      <c r="P51" s="49"/>
      <c r="Q51" s="49"/>
    </row>
    <row r="52" spans="1:17" ht="12.75" customHeight="1" x14ac:dyDescent="0.25">
      <c r="A52" s="52">
        <v>1</v>
      </c>
      <c r="B52" s="219" t="s">
        <v>72</v>
      </c>
      <c r="C52" s="51" t="s">
        <v>18</v>
      </c>
      <c r="D52" s="127">
        <v>22.1</v>
      </c>
      <c r="E52" s="128">
        <f t="shared" si="1"/>
        <v>22.1</v>
      </c>
      <c r="F52" s="49">
        <v>1</v>
      </c>
      <c r="G52" s="49"/>
      <c r="H52" s="49"/>
      <c r="I52" s="49">
        <v>1</v>
      </c>
      <c r="J52" s="49"/>
      <c r="K52" s="49"/>
      <c r="L52" s="49">
        <v>1</v>
      </c>
      <c r="M52" s="49"/>
      <c r="N52" s="49"/>
      <c r="O52" s="49">
        <v>1</v>
      </c>
      <c r="P52" s="49"/>
      <c r="Q52" s="49"/>
    </row>
    <row r="53" spans="1:17" ht="12.75" customHeight="1" x14ac:dyDescent="0.25">
      <c r="A53" s="49">
        <v>1</v>
      </c>
      <c r="B53" s="218" t="s">
        <v>160</v>
      </c>
      <c r="C53" s="49" t="s">
        <v>18</v>
      </c>
      <c r="D53" s="127">
        <v>5.95</v>
      </c>
      <c r="E53" s="128">
        <f t="shared" si="1"/>
        <v>5.95</v>
      </c>
      <c r="F53" s="49">
        <v>1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</row>
    <row r="54" spans="1:17" ht="12.75" customHeight="1" x14ac:dyDescent="0.25">
      <c r="A54" s="49">
        <v>1</v>
      </c>
      <c r="B54" s="218" t="s">
        <v>161</v>
      </c>
      <c r="C54" s="49" t="s">
        <v>18</v>
      </c>
      <c r="D54" s="127">
        <v>22.95</v>
      </c>
      <c r="E54" s="128">
        <f t="shared" si="1"/>
        <v>22.95</v>
      </c>
      <c r="F54" s="49">
        <v>1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</row>
    <row r="55" spans="1:17" ht="12.75" customHeight="1" x14ac:dyDescent="0.25">
      <c r="A55" s="50">
        <v>1</v>
      </c>
      <c r="B55" s="219" t="s">
        <v>163</v>
      </c>
      <c r="C55" s="51" t="s">
        <v>18</v>
      </c>
      <c r="D55" s="127">
        <v>65.2</v>
      </c>
      <c r="E55" s="128">
        <f t="shared" si="1"/>
        <v>65.2</v>
      </c>
      <c r="F55" s="49"/>
      <c r="G55" s="49"/>
      <c r="H55" s="49"/>
      <c r="I55" s="49"/>
      <c r="J55" s="49"/>
      <c r="K55" s="49"/>
      <c r="L55" s="49">
        <v>1</v>
      </c>
      <c r="M55" s="49"/>
      <c r="N55" s="49"/>
      <c r="O55" s="49"/>
      <c r="P55" s="49"/>
      <c r="Q55" s="49"/>
    </row>
    <row r="56" spans="1:17" ht="12.75" customHeight="1" x14ac:dyDescent="0.25">
      <c r="A56" s="50">
        <v>1</v>
      </c>
      <c r="B56" s="219" t="s">
        <v>159</v>
      </c>
      <c r="C56" s="51" t="s">
        <v>18</v>
      </c>
      <c r="D56" s="127">
        <v>59.5</v>
      </c>
      <c r="E56" s="128">
        <f t="shared" si="1"/>
        <v>59.5</v>
      </c>
      <c r="F56" s="49"/>
      <c r="G56" s="49"/>
      <c r="H56" s="49"/>
      <c r="I56" s="49"/>
      <c r="J56" s="49"/>
      <c r="K56" s="49">
        <v>1</v>
      </c>
      <c r="L56" s="49"/>
      <c r="M56" s="49"/>
      <c r="N56" s="49"/>
      <c r="O56" s="49"/>
      <c r="P56" s="49"/>
      <c r="Q56" s="49"/>
    </row>
    <row r="57" spans="1:17" ht="12.75" customHeight="1" x14ac:dyDescent="0.25">
      <c r="A57" s="50">
        <v>1</v>
      </c>
      <c r="B57" s="219" t="s">
        <v>157</v>
      </c>
      <c r="C57" s="51" t="s">
        <v>18</v>
      </c>
      <c r="D57" s="127">
        <v>85.6</v>
      </c>
      <c r="E57" s="128">
        <f t="shared" si="1"/>
        <v>85.6</v>
      </c>
      <c r="F57" s="49"/>
      <c r="G57" s="49"/>
      <c r="H57" s="49"/>
      <c r="I57" s="49"/>
      <c r="J57" s="49"/>
      <c r="K57" s="49">
        <v>1</v>
      </c>
      <c r="L57" s="49"/>
      <c r="M57" s="49"/>
      <c r="N57" s="49"/>
      <c r="O57" s="49"/>
      <c r="P57" s="49"/>
      <c r="Q57" s="49"/>
    </row>
    <row r="58" spans="1:17" ht="12.75" customHeight="1" x14ac:dyDescent="0.25">
      <c r="A58" s="53">
        <v>1</v>
      </c>
      <c r="B58" s="228" t="s">
        <v>67</v>
      </c>
      <c r="C58" s="54" t="s">
        <v>18</v>
      </c>
      <c r="D58" s="127">
        <v>106.25</v>
      </c>
      <c r="E58" s="128">
        <f t="shared" si="1"/>
        <v>106.25</v>
      </c>
      <c r="F58" s="49">
        <v>1</v>
      </c>
      <c r="G58" s="49"/>
      <c r="H58" s="49"/>
      <c r="I58" s="49"/>
      <c r="J58" s="49"/>
      <c r="K58" s="49"/>
      <c r="L58" s="49">
        <v>1</v>
      </c>
      <c r="M58" s="49"/>
      <c r="N58" s="49"/>
      <c r="O58" s="49"/>
      <c r="P58" s="49"/>
      <c r="Q58" s="49"/>
    </row>
    <row r="59" spans="1:17" ht="12.75" customHeight="1" x14ac:dyDescent="0.25">
      <c r="A59" s="55">
        <v>1</v>
      </c>
      <c r="B59" s="229" t="s">
        <v>169</v>
      </c>
      <c r="C59" s="57" t="s">
        <v>17</v>
      </c>
      <c r="D59" s="127">
        <v>107</v>
      </c>
      <c r="E59" s="128">
        <f t="shared" si="1"/>
        <v>107</v>
      </c>
      <c r="F59" s="58"/>
      <c r="G59" s="49"/>
      <c r="H59" s="49"/>
      <c r="I59" s="49"/>
      <c r="J59" s="49"/>
      <c r="K59" s="49"/>
      <c r="L59" s="58">
        <v>1</v>
      </c>
      <c r="M59" s="49"/>
      <c r="N59" s="49"/>
      <c r="O59" s="49"/>
      <c r="P59" s="49"/>
      <c r="Q59" s="49"/>
    </row>
    <row r="60" spans="1:17" ht="12.75" customHeight="1" x14ac:dyDescent="0.25">
      <c r="A60" s="55">
        <v>1</v>
      </c>
      <c r="B60" s="229" t="s">
        <v>172</v>
      </c>
      <c r="C60" s="57" t="s">
        <v>17</v>
      </c>
      <c r="D60" s="127">
        <v>59.5</v>
      </c>
      <c r="E60" s="128">
        <f t="shared" si="1"/>
        <v>59.5</v>
      </c>
      <c r="F60" s="58"/>
      <c r="G60" s="49"/>
      <c r="H60" s="49"/>
      <c r="I60" s="49"/>
      <c r="J60" s="49"/>
      <c r="K60" s="49"/>
      <c r="L60" s="58">
        <v>1</v>
      </c>
      <c r="M60" s="49"/>
      <c r="N60" s="49"/>
      <c r="O60" s="49"/>
      <c r="P60" s="49"/>
      <c r="Q60" s="49"/>
    </row>
    <row r="61" spans="1:17" ht="12.75" customHeight="1" x14ac:dyDescent="0.25">
      <c r="A61" s="55">
        <v>1</v>
      </c>
      <c r="B61" s="229" t="s">
        <v>173</v>
      </c>
      <c r="C61" s="57" t="s">
        <v>18</v>
      </c>
      <c r="D61" s="127">
        <v>38.25</v>
      </c>
      <c r="E61" s="128">
        <f t="shared" si="1"/>
        <v>38.25</v>
      </c>
      <c r="F61" s="58"/>
      <c r="G61" s="49"/>
      <c r="H61" s="49"/>
      <c r="I61" s="49"/>
      <c r="J61" s="49"/>
      <c r="K61" s="49"/>
      <c r="L61" s="58">
        <v>1</v>
      </c>
      <c r="M61" s="49"/>
      <c r="N61" s="49"/>
      <c r="O61" s="49"/>
      <c r="P61" s="49"/>
      <c r="Q61" s="49"/>
    </row>
    <row r="62" spans="1:17" ht="12.75" customHeight="1" x14ac:dyDescent="0.25">
      <c r="A62" s="55">
        <v>4</v>
      </c>
      <c r="B62" s="229" t="s">
        <v>170</v>
      </c>
      <c r="C62" s="57" t="s">
        <v>17</v>
      </c>
      <c r="D62" s="127">
        <v>17</v>
      </c>
      <c r="E62" s="128">
        <f t="shared" si="1"/>
        <v>68</v>
      </c>
      <c r="F62" s="58"/>
      <c r="G62" s="49"/>
      <c r="H62" s="49"/>
      <c r="I62" s="49"/>
      <c r="J62" s="49"/>
      <c r="K62" s="49"/>
      <c r="L62" s="58">
        <v>1</v>
      </c>
      <c r="M62" s="49"/>
      <c r="N62" s="49"/>
      <c r="O62" s="49"/>
      <c r="P62" s="49"/>
      <c r="Q62" s="49"/>
    </row>
    <row r="63" spans="1:17" ht="12.75" customHeight="1" x14ac:dyDescent="0.25">
      <c r="A63" s="55">
        <v>4</v>
      </c>
      <c r="B63" s="229" t="s">
        <v>171</v>
      </c>
      <c r="C63" s="57" t="s">
        <v>18</v>
      </c>
      <c r="D63" s="127">
        <v>73.099999999999994</v>
      </c>
      <c r="E63" s="128">
        <f t="shared" si="1"/>
        <v>292.39999999999998</v>
      </c>
      <c r="F63" s="58"/>
      <c r="G63" s="49"/>
      <c r="H63" s="49"/>
      <c r="I63" s="49"/>
      <c r="J63" s="49"/>
      <c r="K63" s="49"/>
      <c r="L63" s="58">
        <v>1</v>
      </c>
      <c r="M63" s="49"/>
      <c r="N63" s="49"/>
      <c r="O63" s="49"/>
      <c r="P63" s="49"/>
      <c r="Q63" s="49"/>
    </row>
    <row r="64" spans="1:17" ht="12.75" customHeight="1" x14ac:dyDescent="0.25">
      <c r="A64" s="55">
        <v>1</v>
      </c>
      <c r="B64" s="229" t="s">
        <v>175</v>
      </c>
      <c r="C64" s="57" t="s">
        <v>17</v>
      </c>
      <c r="D64" s="127">
        <v>3.4</v>
      </c>
      <c r="E64" s="128">
        <f t="shared" si="1"/>
        <v>3.4</v>
      </c>
      <c r="F64" s="58">
        <v>1</v>
      </c>
      <c r="G64" s="49"/>
      <c r="H64" s="49">
        <v>1</v>
      </c>
      <c r="I64" s="49"/>
      <c r="J64" s="49">
        <v>1</v>
      </c>
      <c r="K64" s="49"/>
      <c r="L64" s="49">
        <v>1</v>
      </c>
      <c r="M64" s="49"/>
      <c r="N64" s="49">
        <v>1</v>
      </c>
      <c r="O64" s="49"/>
      <c r="P64" s="49">
        <v>1</v>
      </c>
      <c r="Q64" s="49"/>
    </row>
    <row r="65" spans="1:17" ht="12.75" customHeight="1" x14ac:dyDescent="0.25">
      <c r="A65" s="59">
        <v>4</v>
      </c>
      <c r="B65" s="230" t="s">
        <v>174</v>
      </c>
      <c r="C65" s="60" t="s">
        <v>17</v>
      </c>
      <c r="D65" s="127">
        <v>10.199999999999999</v>
      </c>
      <c r="E65" s="128">
        <f t="shared" si="1"/>
        <v>40.799999999999997</v>
      </c>
      <c r="F65" s="61"/>
      <c r="G65" s="62"/>
      <c r="H65" s="62"/>
      <c r="I65" s="62"/>
      <c r="J65" s="62"/>
      <c r="K65" s="62"/>
      <c r="L65" s="62">
        <v>1</v>
      </c>
      <c r="M65" s="62"/>
      <c r="N65" s="62"/>
      <c r="O65" s="62"/>
      <c r="P65" s="62"/>
      <c r="Q65" s="62"/>
    </row>
    <row r="66" spans="1:17" ht="12.75" customHeight="1" x14ac:dyDescent="0.25">
      <c r="A66" s="55">
        <v>1</v>
      </c>
      <c r="B66" s="229" t="s">
        <v>176</v>
      </c>
      <c r="C66" s="57" t="s">
        <v>17</v>
      </c>
      <c r="D66" s="127">
        <v>0</v>
      </c>
      <c r="E66" s="128">
        <f t="shared" si="1"/>
        <v>0</v>
      </c>
      <c r="F66" s="63"/>
      <c r="G66" s="63"/>
      <c r="H66" s="63"/>
      <c r="I66" s="63"/>
      <c r="J66" s="63"/>
      <c r="K66" s="63"/>
      <c r="L66" s="63">
        <v>1</v>
      </c>
      <c r="M66" s="63"/>
      <c r="N66" s="63"/>
      <c r="O66" s="63"/>
      <c r="P66" s="63"/>
      <c r="Q66" s="63"/>
    </row>
    <row r="67" spans="1:17" ht="12.75" customHeight="1" x14ac:dyDescent="0.25">
      <c r="A67" s="55">
        <v>1</v>
      </c>
      <c r="B67" s="229" t="s">
        <v>177</v>
      </c>
      <c r="C67" s="57" t="s">
        <v>17</v>
      </c>
      <c r="D67" s="127">
        <v>85</v>
      </c>
      <c r="E67" s="128">
        <f t="shared" si="1"/>
        <v>85</v>
      </c>
      <c r="F67" s="63"/>
      <c r="G67" s="63"/>
      <c r="H67" s="63"/>
      <c r="I67" s="63"/>
      <c r="J67" s="63"/>
      <c r="K67" s="63"/>
      <c r="L67" s="63">
        <v>1</v>
      </c>
      <c r="M67" s="63"/>
      <c r="N67" s="63"/>
      <c r="O67" s="63"/>
      <c r="P67" s="63"/>
      <c r="Q67" s="63"/>
    </row>
    <row r="68" spans="1:17" ht="12.75" customHeight="1" x14ac:dyDescent="0.25">
      <c r="A68" s="55">
        <v>2</v>
      </c>
      <c r="B68" s="229" t="s">
        <v>178</v>
      </c>
      <c r="C68" s="57" t="s">
        <v>17</v>
      </c>
      <c r="D68" s="127">
        <v>21.25</v>
      </c>
      <c r="E68" s="128">
        <f t="shared" si="1"/>
        <v>42.5</v>
      </c>
      <c r="F68" s="63"/>
      <c r="G68" s="63"/>
      <c r="H68" s="63"/>
      <c r="I68" s="63"/>
      <c r="J68" s="63"/>
      <c r="K68" s="63"/>
      <c r="L68" s="63">
        <v>1</v>
      </c>
      <c r="M68" s="63"/>
      <c r="N68" s="63"/>
      <c r="O68" s="63"/>
      <c r="P68" s="63"/>
      <c r="Q68" s="63"/>
    </row>
    <row r="69" spans="1:17" ht="12.75" customHeight="1" x14ac:dyDescent="0.25">
      <c r="A69" s="55">
        <v>1</v>
      </c>
      <c r="B69" s="229" t="s">
        <v>176</v>
      </c>
      <c r="C69" s="57" t="s">
        <v>17</v>
      </c>
      <c r="D69" s="127">
        <v>250</v>
      </c>
      <c r="E69" s="128">
        <f t="shared" si="1"/>
        <v>250</v>
      </c>
      <c r="F69" s="63">
        <v>1</v>
      </c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</row>
    <row r="70" spans="1:17" ht="12.75" customHeight="1" x14ac:dyDescent="0.25">
      <c r="A70" s="55">
        <v>4</v>
      </c>
      <c r="B70" s="229" t="s">
        <v>179</v>
      </c>
      <c r="C70" s="57" t="s">
        <v>17</v>
      </c>
      <c r="D70" s="127">
        <v>25.5</v>
      </c>
      <c r="E70" s="128">
        <f t="shared" si="1"/>
        <v>102</v>
      </c>
      <c r="F70" s="63"/>
      <c r="G70" s="63"/>
      <c r="H70" s="63"/>
      <c r="I70" s="63"/>
      <c r="J70" s="63"/>
      <c r="K70" s="63"/>
      <c r="L70" s="63">
        <v>1</v>
      </c>
      <c r="M70" s="63"/>
      <c r="N70" s="63"/>
      <c r="O70" s="63"/>
      <c r="P70" s="63"/>
      <c r="Q70" s="63"/>
    </row>
    <row r="71" spans="1:17" ht="12.75" customHeight="1" x14ac:dyDescent="0.25">
      <c r="A71" s="55">
        <v>4</v>
      </c>
      <c r="B71" s="229" t="s">
        <v>180</v>
      </c>
      <c r="C71" s="57" t="s">
        <v>18</v>
      </c>
      <c r="D71" s="127">
        <v>40.799999999999997</v>
      </c>
      <c r="E71" s="128">
        <f t="shared" ref="E71" si="2">+D71*A71</f>
        <v>163.19999999999999</v>
      </c>
      <c r="F71" s="63"/>
      <c r="G71" s="63"/>
      <c r="H71" s="63"/>
      <c r="I71" s="63"/>
      <c r="J71" s="63"/>
      <c r="K71" s="63"/>
      <c r="L71" s="63">
        <v>1</v>
      </c>
      <c r="M71" s="63"/>
      <c r="N71" s="63"/>
      <c r="O71" s="63"/>
      <c r="P71" s="63"/>
      <c r="Q71" s="63"/>
    </row>
    <row r="72" spans="1:17" ht="12.75" customHeight="1" x14ac:dyDescent="0.25">
      <c r="A72" s="55"/>
      <c r="B72" s="56"/>
      <c r="C72" s="57"/>
      <c r="D72" s="127"/>
      <c r="E72" s="128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</row>
    <row r="73" spans="1:17" ht="12.75" customHeight="1" x14ac:dyDescent="0.25">
      <c r="A73" s="191" t="s">
        <v>74</v>
      </c>
      <c r="B73" s="192"/>
      <c r="C73" s="192"/>
      <c r="D73" s="192"/>
      <c r="E73" s="193"/>
      <c r="F73" s="34">
        <f>SUMPRODUCT($E$7:$E$15,F7:F15)</f>
        <v>61</v>
      </c>
      <c r="G73" s="34">
        <f t="shared" ref="G73:Q73" si="3">SUMPRODUCT($E$7:$E$15,G7:G15)</f>
        <v>16</v>
      </c>
      <c r="H73" s="34">
        <f t="shared" si="3"/>
        <v>24.6</v>
      </c>
      <c r="I73" s="34">
        <f t="shared" si="3"/>
        <v>16</v>
      </c>
      <c r="J73" s="34">
        <f t="shared" si="3"/>
        <v>37.5</v>
      </c>
      <c r="K73" s="34">
        <f t="shared" si="3"/>
        <v>21</v>
      </c>
      <c r="L73" s="34">
        <f t="shared" si="3"/>
        <v>36.1</v>
      </c>
      <c r="M73" s="34">
        <f t="shared" si="3"/>
        <v>16</v>
      </c>
      <c r="N73" s="34">
        <f t="shared" si="3"/>
        <v>37.5</v>
      </c>
      <c r="O73" s="34">
        <f t="shared" si="3"/>
        <v>16</v>
      </c>
      <c r="P73" s="34">
        <f t="shared" si="3"/>
        <v>29.6</v>
      </c>
      <c r="Q73" s="34">
        <f t="shared" si="3"/>
        <v>16</v>
      </c>
    </row>
    <row r="74" spans="1:17" ht="12.75" customHeight="1" x14ac:dyDescent="0.25">
      <c r="A74" s="185" t="s">
        <v>75</v>
      </c>
      <c r="B74" s="176"/>
      <c r="C74" s="176"/>
      <c r="D74" s="176"/>
      <c r="E74" s="177"/>
      <c r="F74" s="24">
        <f>SUMPRODUCT($E$16:$E$44,F16:F44)</f>
        <v>199.1</v>
      </c>
      <c r="G74" s="24">
        <f t="shared" ref="G74:Q74" si="4">SUMPRODUCT($E$16:$E$44,G16:G44)</f>
        <v>25.25</v>
      </c>
      <c r="H74" s="24">
        <f t="shared" si="4"/>
        <v>51.05</v>
      </c>
      <c r="I74" s="24">
        <f t="shared" si="4"/>
        <v>46.25</v>
      </c>
      <c r="J74" s="24">
        <f t="shared" si="4"/>
        <v>70.2</v>
      </c>
      <c r="K74" s="24">
        <f t="shared" si="4"/>
        <v>93.5</v>
      </c>
      <c r="L74" s="24">
        <f t="shared" si="4"/>
        <v>156.89999999999998</v>
      </c>
      <c r="M74" s="24">
        <f t="shared" si="4"/>
        <v>25.25</v>
      </c>
      <c r="N74" s="24">
        <f t="shared" si="4"/>
        <v>70.2</v>
      </c>
      <c r="O74" s="24">
        <f t="shared" si="4"/>
        <v>46.25</v>
      </c>
      <c r="P74" s="24">
        <f t="shared" si="4"/>
        <v>78.55</v>
      </c>
      <c r="Q74" s="24">
        <f t="shared" si="4"/>
        <v>25.25</v>
      </c>
    </row>
    <row r="75" spans="1:17" ht="12.75" customHeight="1" x14ac:dyDescent="0.25">
      <c r="A75" s="186" t="s">
        <v>75</v>
      </c>
      <c r="B75" s="176"/>
      <c r="C75" s="176"/>
      <c r="D75" s="176"/>
      <c r="E75" s="177"/>
      <c r="F75" s="25">
        <f t="shared" ref="F75:Q75" si="5">SUMPRODUCT($E$45:$E$71,F45:F71)</f>
        <v>533.4</v>
      </c>
      <c r="G75" s="25">
        <f t="shared" si="5"/>
        <v>5.0999999999999996</v>
      </c>
      <c r="H75" s="25">
        <f t="shared" si="5"/>
        <v>14.450000000000001</v>
      </c>
      <c r="I75" s="25">
        <f t="shared" si="5"/>
        <v>52.7</v>
      </c>
      <c r="J75" s="25">
        <f t="shared" si="5"/>
        <v>14.450000000000001</v>
      </c>
      <c r="K75" s="25">
        <f t="shared" si="5"/>
        <v>203.75</v>
      </c>
      <c r="L75" s="25">
        <f t="shared" si="5"/>
        <v>1264.8</v>
      </c>
      <c r="M75" s="25">
        <f t="shared" si="5"/>
        <v>5.0999999999999996</v>
      </c>
      <c r="N75" s="25">
        <f t="shared" si="5"/>
        <v>14.450000000000001</v>
      </c>
      <c r="O75" s="25">
        <f t="shared" si="5"/>
        <v>52.7</v>
      </c>
      <c r="P75" s="25">
        <f t="shared" si="5"/>
        <v>68</v>
      </c>
      <c r="Q75" s="25">
        <f t="shared" si="5"/>
        <v>5.0999999999999996</v>
      </c>
    </row>
    <row r="76" spans="1:17" ht="12.75" customHeight="1" x14ac:dyDescent="0.25">
      <c r="A76" s="28"/>
      <c r="B76" s="23"/>
      <c r="C76" s="23"/>
      <c r="D76" s="137"/>
      <c r="E76" s="147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ht="12.75" customHeight="1" x14ac:dyDescent="0.25">
      <c r="A77" s="175" t="s">
        <v>76</v>
      </c>
      <c r="B77" s="176"/>
      <c r="C77" s="176"/>
      <c r="D77" s="176"/>
      <c r="E77" s="177"/>
      <c r="F77" s="178">
        <f>SUM(F73:Q75)</f>
        <v>3449.0499999999993</v>
      </c>
      <c r="G77" s="179"/>
      <c r="H77" s="15"/>
      <c r="I77" s="15"/>
      <c r="J77" s="15"/>
      <c r="K77" s="15"/>
      <c r="L77" s="15"/>
      <c r="M77" s="15"/>
      <c r="N77" s="15"/>
      <c r="O77" s="15"/>
      <c r="P77" s="15"/>
      <c r="Q77" s="15"/>
    </row>
    <row r="78" spans="1:17" ht="12.75" customHeight="1" x14ac:dyDescent="0.25">
      <c r="A78" s="175" t="s">
        <v>77</v>
      </c>
      <c r="B78" s="176"/>
      <c r="C78" s="176"/>
      <c r="D78" s="176"/>
      <c r="E78" s="177"/>
      <c r="F78" s="178">
        <f>F77*G4</f>
        <v>27592.399999999994</v>
      </c>
      <c r="G78" s="179"/>
      <c r="H78" s="15"/>
      <c r="I78" s="15"/>
      <c r="J78" s="15"/>
      <c r="K78" s="15"/>
      <c r="L78" s="15"/>
      <c r="M78" s="15"/>
      <c r="N78" s="15"/>
      <c r="O78" s="15"/>
      <c r="P78" s="15"/>
      <c r="Q78" s="15"/>
    </row>
    <row r="79" spans="1:17" ht="12.75" customHeight="1" x14ac:dyDescent="0.25">
      <c r="A79" s="23"/>
      <c r="B79" s="23"/>
      <c r="C79" s="23"/>
      <c r="D79" s="137"/>
      <c r="E79" s="147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ht="12.75" customHeight="1" x14ac:dyDescent="0.25">
      <c r="A80" s="23"/>
      <c r="B80" s="23"/>
      <c r="C80" s="23"/>
      <c r="D80" s="137"/>
      <c r="E80" s="147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ht="12.75" customHeight="1" x14ac:dyDescent="0.25">
      <c r="A81" s="23"/>
      <c r="B81" s="23"/>
      <c r="C81" s="23"/>
      <c r="D81" s="137"/>
      <c r="E81" s="147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ht="12.75" customHeight="1" x14ac:dyDescent="0.25">
      <c r="A82" s="23"/>
      <c r="B82" s="23"/>
      <c r="C82" s="23"/>
      <c r="D82" s="137"/>
      <c r="E82" s="147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ht="12.75" customHeight="1" x14ac:dyDescent="0.25">
      <c r="A83" s="23"/>
      <c r="B83" s="23"/>
      <c r="C83" s="23"/>
      <c r="D83" s="137"/>
      <c r="E83" s="147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ht="12.75" customHeight="1" x14ac:dyDescent="0.25">
      <c r="A84" s="23"/>
      <c r="B84" s="23"/>
      <c r="C84" s="23"/>
      <c r="D84" s="137"/>
      <c r="E84" s="147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ht="12.75" customHeight="1" x14ac:dyDescent="0.25">
      <c r="A85" s="23"/>
      <c r="B85" s="23"/>
      <c r="C85" s="23"/>
      <c r="D85" s="137"/>
      <c r="E85" s="147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ht="12.75" customHeight="1" x14ac:dyDescent="0.25">
      <c r="A86" s="23"/>
      <c r="B86" s="23"/>
      <c r="C86" s="23"/>
      <c r="D86" s="137"/>
      <c r="E86" s="147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ht="12.75" customHeight="1" x14ac:dyDescent="0.25">
      <c r="A87" s="23"/>
      <c r="B87" s="23"/>
      <c r="C87" s="23"/>
      <c r="D87" s="137"/>
      <c r="E87" s="147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ht="12.75" customHeight="1" x14ac:dyDescent="0.25">
      <c r="A88" s="23"/>
      <c r="B88" s="23"/>
      <c r="C88" s="23"/>
      <c r="D88" s="137"/>
      <c r="E88" s="147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ht="12.75" customHeight="1" x14ac:dyDescent="0.25">
      <c r="A89" s="23"/>
      <c r="B89" s="23"/>
      <c r="C89" s="23"/>
      <c r="D89" s="137"/>
      <c r="E89" s="147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ht="12.75" customHeight="1" x14ac:dyDescent="0.25">
      <c r="A90" s="23"/>
      <c r="B90" s="23"/>
      <c r="C90" s="23"/>
      <c r="D90" s="137"/>
      <c r="E90" s="147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ht="12.75" customHeight="1" x14ac:dyDescent="0.25">
      <c r="A91" s="23"/>
      <c r="B91" s="23"/>
      <c r="C91" s="23"/>
      <c r="D91" s="137"/>
      <c r="E91" s="147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ht="12.75" customHeight="1" x14ac:dyDescent="0.25">
      <c r="A92" s="23"/>
      <c r="B92" s="23"/>
      <c r="C92" s="23"/>
      <c r="D92" s="137"/>
      <c r="E92" s="147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ht="12.75" customHeight="1" x14ac:dyDescent="0.25">
      <c r="A93" s="23"/>
      <c r="B93" s="23"/>
      <c r="C93" s="23"/>
      <c r="D93" s="137"/>
      <c r="E93" s="147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ht="12.75" customHeight="1" x14ac:dyDescent="0.25">
      <c r="A94" s="23"/>
      <c r="B94" s="23"/>
      <c r="C94" s="23"/>
      <c r="D94" s="137"/>
      <c r="E94" s="147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ht="12.75" customHeight="1" x14ac:dyDescent="0.25">
      <c r="A95" s="23"/>
      <c r="B95" s="23"/>
      <c r="C95" s="23"/>
      <c r="D95" s="137"/>
      <c r="E95" s="147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ht="12.75" customHeight="1" x14ac:dyDescent="0.25">
      <c r="A96" s="23"/>
      <c r="B96" s="23"/>
      <c r="C96" s="23"/>
      <c r="D96" s="137"/>
      <c r="E96" s="147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ht="12.75" customHeight="1" x14ac:dyDescent="0.25">
      <c r="A97" s="23"/>
      <c r="B97" s="23"/>
      <c r="C97" s="23"/>
      <c r="D97" s="137"/>
      <c r="E97" s="147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ht="12.75" customHeight="1" x14ac:dyDescent="0.25">
      <c r="A98" s="23"/>
      <c r="B98" s="23"/>
      <c r="C98" s="23"/>
      <c r="D98" s="137"/>
      <c r="E98" s="147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ht="12.75" customHeight="1" x14ac:dyDescent="0.25">
      <c r="A99" s="23"/>
      <c r="B99" s="23"/>
      <c r="C99" s="23"/>
      <c r="D99" s="137"/>
      <c r="E99" s="147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ht="12.75" customHeight="1" x14ac:dyDescent="0.25">
      <c r="A100" s="23"/>
      <c r="B100" s="23"/>
      <c r="C100" s="23"/>
      <c r="D100" s="137"/>
      <c r="E100" s="147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ht="12.75" customHeight="1" x14ac:dyDescent="0.25">
      <c r="A101" s="23"/>
      <c r="B101" s="23"/>
      <c r="C101" s="23"/>
      <c r="D101" s="137"/>
      <c r="E101" s="147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ht="12.75" customHeight="1" x14ac:dyDescent="0.25">
      <c r="A102" s="23"/>
      <c r="B102" s="23"/>
      <c r="C102" s="23"/>
      <c r="D102" s="137"/>
      <c r="E102" s="147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ht="12.75" customHeight="1" x14ac:dyDescent="0.25">
      <c r="A103" s="23"/>
      <c r="B103" s="23"/>
      <c r="C103" s="23"/>
      <c r="D103" s="137"/>
      <c r="E103" s="147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ht="12.75" customHeight="1" x14ac:dyDescent="0.25">
      <c r="A104" s="23"/>
      <c r="B104" s="23"/>
      <c r="C104" s="23"/>
      <c r="D104" s="137"/>
      <c r="E104" s="147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ht="12.75" customHeight="1" x14ac:dyDescent="0.25">
      <c r="A105" s="23"/>
      <c r="B105" s="23"/>
      <c r="C105" s="23"/>
      <c r="D105" s="137"/>
      <c r="E105" s="147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ht="12.75" customHeight="1" x14ac:dyDescent="0.25">
      <c r="A106" s="23"/>
      <c r="B106" s="23"/>
      <c r="C106" s="23"/>
      <c r="D106" s="137"/>
      <c r="E106" s="147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ht="12.75" customHeight="1" x14ac:dyDescent="0.25">
      <c r="A107" s="23"/>
      <c r="B107" s="23"/>
      <c r="C107" s="23"/>
      <c r="D107" s="137"/>
      <c r="E107" s="147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ht="12.75" customHeight="1" x14ac:dyDescent="0.25">
      <c r="A108" s="23"/>
      <c r="B108" s="23"/>
      <c r="C108" s="23"/>
      <c r="D108" s="137"/>
      <c r="E108" s="147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ht="12.75" customHeight="1" x14ac:dyDescent="0.25">
      <c r="A109" s="23"/>
      <c r="B109" s="23"/>
      <c r="C109" s="23"/>
      <c r="D109" s="137"/>
      <c r="E109" s="147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ht="12.75" customHeight="1" x14ac:dyDescent="0.25">
      <c r="A110" s="23"/>
      <c r="B110" s="23"/>
      <c r="C110" s="23"/>
      <c r="D110" s="137"/>
      <c r="E110" s="147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ht="12.75" customHeight="1" x14ac:dyDescent="0.25">
      <c r="A111" s="23"/>
      <c r="B111" s="23"/>
      <c r="C111" s="23"/>
      <c r="D111" s="137"/>
      <c r="E111" s="147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ht="12.75" customHeight="1" x14ac:dyDescent="0.25">
      <c r="A112" s="23"/>
      <c r="B112" s="23"/>
      <c r="C112" s="23"/>
      <c r="D112" s="137"/>
      <c r="E112" s="147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ht="12.75" customHeight="1" x14ac:dyDescent="0.25">
      <c r="A113" s="23"/>
      <c r="B113" s="23"/>
      <c r="C113" s="23"/>
      <c r="D113" s="137"/>
      <c r="E113" s="147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ht="12.75" customHeight="1" x14ac:dyDescent="0.25">
      <c r="A114" s="23"/>
      <c r="B114" s="23"/>
      <c r="C114" s="23"/>
      <c r="D114" s="137"/>
      <c r="E114" s="147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ht="12.75" customHeight="1" x14ac:dyDescent="0.25">
      <c r="A115" s="23"/>
      <c r="B115" s="23"/>
      <c r="C115" s="23"/>
      <c r="D115" s="137"/>
      <c r="E115" s="147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ht="12.75" customHeight="1" x14ac:dyDescent="0.25">
      <c r="A116" s="23"/>
      <c r="B116" s="23"/>
      <c r="C116" s="23"/>
      <c r="D116" s="137"/>
      <c r="E116" s="147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ht="12.75" customHeight="1" x14ac:dyDescent="0.25">
      <c r="A117" s="23"/>
      <c r="B117" s="23"/>
      <c r="C117" s="23"/>
      <c r="D117" s="137"/>
      <c r="E117" s="147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ht="12.75" customHeight="1" x14ac:dyDescent="0.25">
      <c r="A118" s="23"/>
      <c r="B118" s="23"/>
      <c r="C118" s="23"/>
      <c r="D118" s="137"/>
      <c r="E118" s="147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ht="12.75" customHeight="1" x14ac:dyDescent="0.25">
      <c r="A119" s="23"/>
      <c r="B119" s="23"/>
      <c r="C119" s="23"/>
      <c r="D119" s="137"/>
      <c r="E119" s="147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ht="12.75" customHeight="1" x14ac:dyDescent="0.25">
      <c r="A120" s="23"/>
      <c r="B120" s="23"/>
      <c r="C120" s="23"/>
      <c r="D120" s="137"/>
      <c r="E120" s="147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ht="12.75" customHeight="1" x14ac:dyDescent="0.25">
      <c r="A121" s="23"/>
      <c r="B121" s="23"/>
      <c r="C121" s="23"/>
      <c r="D121" s="137"/>
      <c r="E121" s="147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ht="12.75" customHeight="1" x14ac:dyDescent="0.25">
      <c r="A122" s="23"/>
      <c r="B122" s="23"/>
      <c r="C122" s="23"/>
      <c r="D122" s="137"/>
      <c r="E122" s="147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ht="12.75" customHeight="1" x14ac:dyDescent="0.25">
      <c r="A123" s="23"/>
      <c r="B123" s="23"/>
      <c r="C123" s="23"/>
      <c r="D123" s="137"/>
      <c r="E123" s="147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ht="12.75" customHeight="1" x14ac:dyDescent="0.25">
      <c r="A124" s="23"/>
      <c r="B124" s="23"/>
      <c r="C124" s="23"/>
      <c r="D124" s="137"/>
      <c r="E124" s="147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ht="12.75" customHeight="1" x14ac:dyDescent="0.25">
      <c r="A125" s="23"/>
      <c r="B125" s="23"/>
      <c r="C125" s="23"/>
      <c r="D125" s="137"/>
      <c r="E125" s="147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ht="12.75" customHeight="1" x14ac:dyDescent="0.25">
      <c r="A126" s="23"/>
      <c r="B126" s="23"/>
      <c r="C126" s="23"/>
      <c r="D126" s="137"/>
      <c r="E126" s="147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ht="12.75" customHeight="1" x14ac:dyDescent="0.25">
      <c r="A127" s="23"/>
      <c r="B127" s="23"/>
      <c r="C127" s="23"/>
      <c r="D127" s="137"/>
      <c r="E127" s="147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ht="12.75" customHeight="1" x14ac:dyDescent="0.25">
      <c r="A128" s="23"/>
      <c r="B128" s="23"/>
      <c r="C128" s="23"/>
      <c r="D128" s="137"/>
      <c r="E128" s="147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ht="12.75" customHeight="1" x14ac:dyDescent="0.25">
      <c r="A129" s="23"/>
      <c r="B129" s="23"/>
      <c r="C129" s="23"/>
      <c r="D129" s="137"/>
      <c r="E129" s="147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ht="12.75" customHeight="1" x14ac:dyDescent="0.25">
      <c r="A130" s="23"/>
      <c r="B130" s="23"/>
      <c r="C130" s="23"/>
      <c r="D130" s="137"/>
      <c r="E130" s="147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ht="12.75" customHeight="1" x14ac:dyDescent="0.25">
      <c r="A131" s="23"/>
      <c r="B131" s="23"/>
      <c r="C131" s="23"/>
      <c r="D131" s="137"/>
      <c r="E131" s="147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ht="12.75" customHeight="1" x14ac:dyDescent="0.25">
      <c r="A132" s="23"/>
      <c r="B132" s="23"/>
      <c r="C132" s="23"/>
      <c r="D132" s="137"/>
      <c r="E132" s="147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ht="12.75" customHeight="1" x14ac:dyDescent="0.25">
      <c r="A133" s="23"/>
      <c r="B133" s="23"/>
      <c r="C133" s="23"/>
      <c r="D133" s="137"/>
      <c r="E133" s="147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ht="12.75" customHeight="1" x14ac:dyDescent="0.25">
      <c r="A134" s="23"/>
      <c r="B134" s="23"/>
      <c r="C134" s="23"/>
      <c r="D134" s="137"/>
      <c r="E134" s="147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  <row r="135" spans="1:17" ht="12.75" customHeight="1" x14ac:dyDescent="0.25">
      <c r="A135" s="23"/>
      <c r="B135" s="23"/>
      <c r="C135" s="23"/>
      <c r="D135" s="137"/>
      <c r="E135" s="147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</row>
    <row r="136" spans="1:17" ht="12.75" customHeight="1" x14ac:dyDescent="0.25">
      <c r="A136" s="23"/>
      <c r="B136" s="23"/>
      <c r="C136" s="23"/>
      <c r="D136" s="137"/>
      <c r="E136" s="147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</row>
    <row r="137" spans="1:17" ht="12.75" customHeight="1" x14ac:dyDescent="0.25">
      <c r="A137" s="23"/>
      <c r="B137" s="23"/>
      <c r="C137" s="23"/>
      <c r="D137" s="137"/>
      <c r="E137" s="147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</row>
    <row r="138" spans="1:17" ht="12.75" customHeight="1" x14ac:dyDescent="0.25">
      <c r="A138" s="23"/>
      <c r="B138" s="23"/>
      <c r="C138" s="23"/>
      <c r="D138" s="137"/>
      <c r="E138" s="147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</row>
    <row r="139" spans="1:17" ht="12.75" customHeight="1" x14ac:dyDescent="0.25">
      <c r="A139" s="23"/>
      <c r="B139" s="23"/>
      <c r="C139" s="23"/>
      <c r="D139" s="137"/>
      <c r="E139" s="147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</row>
    <row r="140" spans="1:17" ht="12.75" customHeight="1" x14ac:dyDescent="0.25">
      <c r="A140" s="23"/>
      <c r="B140" s="23"/>
      <c r="C140" s="23"/>
      <c r="D140" s="137"/>
      <c r="E140" s="147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</row>
    <row r="141" spans="1:17" ht="12.75" customHeight="1" x14ac:dyDescent="0.25">
      <c r="A141" s="23"/>
      <c r="B141" s="23"/>
      <c r="C141" s="23"/>
      <c r="D141" s="137"/>
      <c r="E141" s="147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</row>
    <row r="142" spans="1:17" ht="12.75" customHeight="1" x14ac:dyDescent="0.25">
      <c r="A142" s="23"/>
      <c r="B142" s="23"/>
      <c r="C142" s="23"/>
      <c r="D142" s="137"/>
      <c r="E142" s="147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</row>
    <row r="143" spans="1:17" ht="12.75" customHeight="1" x14ac:dyDescent="0.25">
      <c r="A143" s="23"/>
      <c r="B143" s="23"/>
      <c r="C143" s="23"/>
      <c r="D143" s="137"/>
      <c r="E143" s="147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</row>
    <row r="144" spans="1:17" ht="12.75" customHeight="1" x14ac:dyDescent="0.25">
      <c r="A144" s="23"/>
      <c r="B144" s="23"/>
      <c r="C144" s="23"/>
      <c r="D144" s="137"/>
      <c r="E144" s="147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</row>
    <row r="145" spans="1:17" ht="12.75" customHeight="1" x14ac:dyDescent="0.25">
      <c r="A145" s="23"/>
      <c r="B145" s="23"/>
      <c r="C145" s="23"/>
      <c r="D145" s="137"/>
      <c r="E145" s="147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</row>
    <row r="146" spans="1:17" ht="12.75" customHeight="1" x14ac:dyDescent="0.25">
      <c r="A146" s="23"/>
      <c r="B146" s="23"/>
      <c r="C146" s="23"/>
      <c r="D146" s="137"/>
      <c r="E146" s="147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</row>
    <row r="147" spans="1:17" ht="12.75" customHeight="1" x14ac:dyDescent="0.25">
      <c r="A147" s="23"/>
      <c r="B147" s="23"/>
      <c r="C147" s="23"/>
      <c r="D147" s="137"/>
      <c r="E147" s="147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</row>
    <row r="148" spans="1:17" ht="12.75" customHeight="1" x14ac:dyDescent="0.25">
      <c r="A148" s="23"/>
      <c r="B148" s="23"/>
      <c r="C148" s="23"/>
      <c r="D148" s="137"/>
      <c r="E148" s="147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</row>
    <row r="149" spans="1:17" ht="12.75" customHeight="1" x14ac:dyDescent="0.25">
      <c r="A149" s="23"/>
      <c r="B149" s="23"/>
      <c r="C149" s="23"/>
      <c r="D149" s="137"/>
      <c r="E149" s="147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</row>
    <row r="150" spans="1:17" ht="12.75" customHeight="1" x14ac:dyDescent="0.25">
      <c r="A150" s="23"/>
      <c r="B150" s="23"/>
      <c r="C150" s="23"/>
      <c r="D150" s="137"/>
      <c r="E150" s="147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</row>
    <row r="151" spans="1:17" ht="12.75" customHeight="1" x14ac:dyDescent="0.25">
      <c r="A151" s="23"/>
      <c r="B151" s="23"/>
      <c r="C151" s="23"/>
      <c r="D151" s="137"/>
      <c r="E151" s="147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</row>
    <row r="152" spans="1:17" ht="12.75" customHeight="1" x14ac:dyDescent="0.25">
      <c r="A152" s="23"/>
      <c r="B152" s="23"/>
      <c r="C152" s="23"/>
      <c r="D152" s="137"/>
      <c r="E152" s="147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</row>
    <row r="153" spans="1:17" ht="12.75" customHeight="1" x14ac:dyDescent="0.25">
      <c r="A153" s="23"/>
      <c r="B153" s="23"/>
      <c r="C153" s="23"/>
      <c r="D153" s="137"/>
      <c r="E153" s="147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</row>
    <row r="154" spans="1:17" ht="12.75" customHeight="1" x14ac:dyDescent="0.25">
      <c r="A154" s="23"/>
      <c r="B154" s="23"/>
      <c r="C154" s="23"/>
      <c r="D154" s="137"/>
      <c r="E154" s="147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</row>
    <row r="155" spans="1:17" ht="12.75" customHeight="1" x14ac:dyDescent="0.25">
      <c r="A155" s="23"/>
      <c r="B155" s="23"/>
      <c r="C155" s="23"/>
      <c r="D155" s="137"/>
      <c r="E155" s="147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</row>
    <row r="156" spans="1:17" ht="12.75" customHeight="1" x14ac:dyDescent="0.25">
      <c r="A156" s="23"/>
      <c r="B156" s="23"/>
      <c r="C156" s="23"/>
      <c r="D156" s="137"/>
      <c r="E156" s="147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</row>
    <row r="157" spans="1:17" ht="12.75" customHeight="1" x14ac:dyDescent="0.25">
      <c r="A157" s="23"/>
      <c r="B157" s="23"/>
      <c r="C157" s="23"/>
      <c r="D157" s="137"/>
      <c r="E157" s="147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</row>
    <row r="158" spans="1:17" ht="12.75" customHeight="1" x14ac:dyDescent="0.25">
      <c r="A158" s="23"/>
      <c r="B158" s="23"/>
      <c r="C158" s="23"/>
      <c r="D158" s="137"/>
      <c r="E158" s="147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</row>
    <row r="159" spans="1:17" ht="12.75" customHeight="1" x14ac:dyDescent="0.25">
      <c r="A159" s="23"/>
      <c r="B159" s="23"/>
      <c r="C159" s="23"/>
      <c r="D159" s="137"/>
      <c r="E159" s="147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</row>
    <row r="160" spans="1:17" ht="12.75" customHeight="1" x14ac:dyDescent="0.25">
      <c r="A160" s="23"/>
      <c r="B160" s="23"/>
      <c r="C160" s="23"/>
      <c r="D160" s="137"/>
      <c r="E160" s="147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</row>
    <row r="161" spans="1:17" ht="12.75" customHeight="1" x14ac:dyDescent="0.25">
      <c r="A161" s="23"/>
      <c r="B161" s="23"/>
      <c r="C161" s="23"/>
      <c r="D161" s="137"/>
      <c r="E161" s="147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</row>
    <row r="162" spans="1:17" ht="12.75" customHeight="1" x14ac:dyDescent="0.25">
      <c r="A162" s="23"/>
      <c r="B162" s="23"/>
      <c r="C162" s="23"/>
      <c r="D162" s="137"/>
      <c r="E162" s="147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</row>
    <row r="163" spans="1:17" ht="12.75" customHeight="1" x14ac:dyDescent="0.25">
      <c r="A163" s="23"/>
      <c r="B163" s="23"/>
      <c r="C163" s="23"/>
      <c r="D163" s="137"/>
      <c r="E163" s="147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</row>
    <row r="164" spans="1:17" ht="12.75" customHeight="1" x14ac:dyDescent="0.25">
      <c r="A164" s="23"/>
      <c r="B164" s="23"/>
      <c r="C164" s="23"/>
      <c r="D164" s="137"/>
      <c r="E164" s="147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</row>
    <row r="165" spans="1:17" ht="12.75" customHeight="1" x14ac:dyDescent="0.25">
      <c r="A165" s="23"/>
      <c r="B165" s="23"/>
      <c r="C165" s="23"/>
      <c r="D165" s="137"/>
      <c r="E165" s="147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</row>
    <row r="166" spans="1:17" ht="12.75" customHeight="1" x14ac:dyDescent="0.25">
      <c r="A166" s="23"/>
      <c r="B166" s="23"/>
      <c r="C166" s="23"/>
      <c r="D166" s="137"/>
      <c r="E166" s="147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</row>
    <row r="167" spans="1:17" ht="12.75" customHeight="1" x14ac:dyDescent="0.25">
      <c r="A167" s="23"/>
      <c r="B167" s="23"/>
      <c r="C167" s="23"/>
      <c r="D167" s="137"/>
      <c r="E167" s="147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</row>
    <row r="168" spans="1:17" ht="12.75" customHeight="1" x14ac:dyDescent="0.25">
      <c r="A168" s="23"/>
      <c r="B168" s="23"/>
      <c r="C168" s="23"/>
      <c r="D168" s="137"/>
      <c r="E168" s="147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</row>
    <row r="169" spans="1:17" ht="12.75" customHeight="1" x14ac:dyDescent="0.25">
      <c r="A169" s="23"/>
      <c r="B169" s="23"/>
      <c r="C169" s="23"/>
      <c r="D169" s="137"/>
      <c r="E169" s="147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</row>
    <row r="170" spans="1:17" ht="12.75" customHeight="1" x14ac:dyDescent="0.25">
      <c r="A170" s="23"/>
      <c r="B170" s="23"/>
      <c r="C170" s="23"/>
      <c r="D170" s="137"/>
      <c r="E170" s="147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</row>
    <row r="171" spans="1:17" ht="12.75" customHeight="1" x14ac:dyDescent="0.25">
      <c r="A171" s="23"/>
      <c r="B171" s="23"/>
      <c r="C171" s="23"/>
      <c r="D171" s="137"/>
      <c r="E171" s="147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</row>
    <row r="172" spans="1:17" ht="12.75" customHeight="1" x14ac:dyDescent="0.25">
      <c r="A172" s="23"/>
      <c r="B172" s="23"/>
      <c r="C172" s="23"/>
      <c r="D172" s="137"/>
      <c r="E172" s="147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</row>
    <row r="173" spans="1:17" ht="12.75" customHeight="1" x14ac:dyDescent="0.25">
      <c r="A173" s="23"/>
      <c r="B173" s="23"/>
      <c r="C173" s="23"/>
      <c r="D173" s="137"/>
      <c r="E173" s="147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</row>
    <row r="174" spans="1:17" ht="12.75" customHeight="1" x14ac:dyDescent="0.25">
      <c r="A174" s="23"/>
      <c r="B174" s="23"/>
      <c r="C174" s="23"/>
      <c r="D174" s="137"/>
      <c r="E174" s="147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</row>
    <row r="175" spans="1:17" ht="12.75" customHeight="1" x14ac:dyDescent="0.25">
      <c r="A175" s="23"/>
      <c r="B175" s="23"/>
      <c r="C175" s="23"/>
      <c r="D175" s="137"/>
      <c r="E175" s="147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</row>
    <row r="176" spans="1:17" ht="12.75" customHeight="1" x14ac:dyDescent="0.25">
      <c r="A176" s="23"/>
      <c r="B176" s="23"/>
      <c r="C176" s="23"/>
      <c r="D176" s="137"/>
      <c r="E176" s="147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</row>
    <row r="177" spans="1:17" ht="12.75" customHeight="1" x14ac:dyDescent="0.25">
      <c r="A177" s="23"/>
      <c r="B177" s="23"/>
      <c r="C177" s="23"/>
      <c r="D177" s="137"/>
      <c r="E177" s="147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</row>
    <row r="178" spans="1:17" ht="12.75" customHeight="1" x14ac:dyDescent="0.25">
      <c r="A178" s="23"/>
      <c r="B178" s="23"/>
      <c r="C178" s="23"/>
      <c r="D178" s="137"/>
      <c r="E178" s="147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</row>
    <row r="179" spans="1:17" ht="12.75" customHeight="1" x14ac:dyDescent="0.25">
      <c r="A179" s="23"/>
      <c r="B179" s="23"/>
      <c r="C179" s="23"/>
      <c r="D179" s="137"/>
      <c r="E179" s="147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</row>
    <row r="180" spans="1:17" ht="12.75" customHeight="1" x14ac:dyDescent="0.25">
      <c r="A180" s="23"/>
      <c r="B180" s="23"/>
      <c r="C180" s="23"/>
      <c r="D180" s="137"/>
      <c r="E180" s="147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</row>
    <row r="181" spans="1:17" ht="12.75" customHeight="1" x14ac:dyDescent="0.25">
      <c r="A181" s="23"/>
      <c r="B181" s="23"/>
      <c r="C181" s="23"/>
      <c r="D181" s="137"/>
      <c r="E181" s="147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</row>
    <row r="182" spans="1:17" ht="12.75" customHeight="1" x14ac:dyDescent="0.25">
      <c r="A182" s="23"/>
      <c r="B182" s="23"/>
      <c r="C182" s="23"/>
      <c r="D182" s="137"/>
      <c r="E182" s="147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</row>
    <row r="183" spans="1:17" ht="12.75" customHeight="1" x14ac:dyDescent="0.25">
      <c r="A183" s="23"/>
      <c r="B183" s="23"/>
      <c r="C183" s="23"/>
      <c r="D183" s="137"/>
      <c r="E183" s="147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</row>
    <row r="184" spans="1:17" ht="12.75" customHeight="1" x14ac:dyDescent="0.25">
      <c r="A184" s="23"/>
      <c r="B184" s="23"/>
      <c r="C184" s="23"/>
      <c r="D184" s="137"/>
      <c r="E184" s="147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</row>
    <row r="185" spans="1:17" ht="12.75" customHeight="1" x14ac:dyDescent="0.25">
      <c r="A185" s="23"/>
      <c r="B185" s="23"/>
      <c r="C185" s="23"/>
      <c r="D185" s="137"/>
      <c r="E185" s="147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</row>
    <row r="186" spans="1:17" ht="12.75" customHeight="1" x14ac:dyDescent="0.25">
      <c r="A186" s="23"/>
      <c r="B186" s="23"/>
      <c r="C186" s="23"/>
      <c r="D186" s="137"/>
      <c r="E186" s="147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</row>
    <row r="187" spans="1:17" ht="12.75" customHeight="1" x14ac:dyDescent="0.25">
      <c r="A187" s="23"/>
      <c r="B187" s="23"/>
      <c r="C187" s="23"/>
      <c r="D187" s="137"/>
      <c r="E187" s="147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</row>
    <row r="188" spans="1:17" ht="12.75" customHeight="1" x14ac:dyDescent="0.25">
      <c r="A188" s="23"/>
      <c r="B188" s="23"/>
      <c r="C188" s="23"/>
      <c r="D188" s="137"/>
      <c r="E188" s="147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</row>
    <row r="189" spans="1:17" ht="12.75" customHeight="1" x14ac:dyDescent="0.25">
      <c r="A189" s="23"/>
      <c r="B189" s="23"/>
      <c r="C189" s="23"/>
      <c r="D189" s="137"/>
      <c r="E189" s="14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ht="12.75" customHeight="1" x14ac:dyDescent="0.25">
      <c r="A190" s="23"/>
      <c r="B190" s="23"/>
      <c r="C190" s="23"/>
      <c r="D190" s="137"/>
      <c r="E190" s="147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</row>
    <row r="191" spans="1:17" ht="12.75" customHeight="1" x14ac:dyDescent="0.25">
      <c r="A191" s="23"/>
      <c r="B191" s="23"/>
      <c r="C191" s="23"/>
      <c r="D191" s="137"/>
      <c r="E191" s="147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</row>
    <row r="192" spans="1:17" ht="12.75" customHeight="1" x14ac:dyDescent="0.25">
      <c r="A192" s="23"/>
      <c r="B192" s="23"/>
      <c r="C192" s="23"/>
      <c r="D192" s="137"/>
      <c r="E192" s="147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</row>
    <row r="193" spans="1:17" ht="12.75" customHeight="1" x14ac:dyDescent="0.25">
      <c r="A193" s="23"/>
      <c r="B193" s="23"/>
      <c r="C193" s="23"/>
      <c r="D193" s="137"/>
      <c r="E193" s="147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</row>
    <row r="194" spans="1:17" ht="12.75" customHeight="1" x14ac:dyDescent="0.25">
      <c r="A194" s="23"/>
      <c r="B194" s="23"/>
      <c r="C194" s="23"/>
      <c r="D194" s="137"/>
      <c r="E194" s="147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</row>
    <row r="195" spans="1:17" ht="12.75" customHeight="1" x14ac:dyDescent="0.25">
      <c r="A195" s="23"/>
      <c r="B195" s="23"/>
      <c r="C195" s="23"/>
      <c r="D195" s="137"/>
      <c r="E195" s="147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</row>
    <row r="196" spans="1:17" ht="12.75" customHeight="1" x14ac:dyDescent="0.25">
      <c r="A196" s="23"/>
      <c r="B196" s="23"/>
      <c r="C196" s="23"/>
      <c r="D196" s="137"/>
      <c r="E196" s="147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</row>
    <row r="197" spans="1:17" ht="12.75" customHeight="1" x14ac:dyDescent="0.25">
      <c r="A197" s="23"/>
      <c r="B197" s="23"/>
      <c r="C197" s="23"/>
      <c r="D197" s="137"/>
      <c r="E197" s="147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</row>
    <row r="198" spans="1:17" ht="12.75" customHeight="1" x14ac:dyDescent="0.25">
      <c r="A198" s="23"/>
      <c r="B198" s="23"/>
      <c r="C198" s="23"/>
      <c r="D198" s="137"/>
      <c r="E198" s="147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</row>
    <row r="199" spans="1:17" ht="12.75" customHeight="1" x14ac:dyDescent="0.25">
      <c r="A199" s="23"/>
      <c r="B199" s="23"/>
      <c r="C199" s="23"/>
      <c r="D199" s="137"/>
      <c r="E199" s="147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</row>
    <row r="200" spans="1:17" ht="12.75" customHeight="1" x14ac:dyDescent="0.25">
      <c r="A200" s="23"/>
      <c r="B200" s="23"/>
      <c r="C200" s="23"/>
      <c r="D200" s="137"/>
      <c r="E200" s="147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</row>
    <row r="201" spans="1:17" ht="12.75" customHeight="1" x14ac:dyDescent="0.25">
      <c r="A201" s="23"/>
      <c r="B201" s="23"/>
      <c r="C201" s="23"/>
      <c r="D201" s="137"/>
      <c r="E201" s="147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</row>
    <row r="202" spans="1:17" ht="12.75" customHeight="1" x14ac:dyDescent="0.25">
      <c r="A202" s="23"/>
      <c r="B202" s="23"/>
      <c r="C202" s="23"/>
      <c r="D202" s="137"/>
      <c r="E202" s="147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</row>
    <row r="203" spans="1:17" ht="12.75" customHeight="1" x14ac:dyDescent="0.25">
      <c r="A203" s="23"/>
      <c r="B203" s="23"/>
      <c r="C203" s="23"/>
      <c r="D203" s="137"/>
      <c r="E203" s="147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</row>
    <row r="204" spans="1:17" ht="12.75" customHeight="1" x14ac:dyDescent="0.25">
      <c r="A204" s="23"/>
      <c r="B204" s="23"/>
      <c r="C204" s="23"/>
      <c r="D204" s="137"/>
      <c r="E204" s="147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</row>
    <row r="205" spans="1:17" ht="12.75" customHeight="1" x14ac:dyDescent="0.25">
      <c r="A205" s="23"/>
      <c r="B205" s="23"/>
      <c r="C205" s="23"/>
      <c r="D205" s="137"/>
      <c r="E205" s="147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</row>
    <row r="206" spans="1:17" ht="12.75" customHeight="1" x14ac:dyDescent="0.25">
      <c r="A206" s="23"/>
      <c r="B206" s="23"/>
      <c r="C206" s="23"/>
      <c r="D206" s="137"/>
      <c r="E206" s="147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</row>
    <row r="207" spans="1:17" ht="12.75" customHeight="1" x14ac:dyDescent="0.25">
      <c r="A207" s="23"/>
      <c r="B207" s="23"/>
      <c r="C207" s="23"/>
      <c r="D207" s="137"/>
      <c r="E207" s="147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</row>
    <row r="208" spans="1:17" ht="12.75" customHeight="1" x14ac:dyDescent="0.25">
      <c r="A208" s="23"/>
      <c r="B208" s="23"/>
      <c r="C208" s="23"/>
      <c r="D208" s="137"/>
      <c r="E208" s="147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</row>
    <row r="209" spans="1:17" ht="12.75" customHeight="1" x14ac:dyDescent="0.25">
      <c r="A209" s="23"/>
      <c r="B209" s="23"/>
      <c r="C209" s="23"/>
      <c r="D209" s="137"/>
      <c r="E209" s="147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</row>
    <row r="210" spans="1:17" ht="12.75" customHeight="1" x14ac:dyDescent="0.25">
      <c r="A210" s="23"/>
      <c r="B210" s="23"/>
      <c r="C210" s="23"/>
      <c r="D210" s="137"/>
      <c r="E210" s="147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</row>
    <row r="211" spans="1:17" ht="12.75" customHeight="1" x14ac:dyDescent="0.25">
      <c r="A211" s="23"/>
      <c r="B211" s="23"/>
      <c r="C211" s="23"/>
      <c r="D211" s="137"/>
      <c r="E211" s="147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</row>
    <row r="212" spans="1:17" ht="12.75" customHeight="1" x14ac:dyDescent="0.25">
      <c r="A212" s="23"/>
      <c r="B212" s="23"/>
      <c r="C212" s="23"/>
      <c r="D212" s="137"/>
      <c r="E212" s="147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</row>
    <row r="213" spans="1:17" ht="12.75" customHeight="1" x14ac:dyDescent="0.25">
      <c r="A213" s="23"/>
      <c r="B213" s="23"/>
      <c r="C213" s="23"/>
      <c r="D213" s="137"/>
      <c r="E213" s="147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</row>
    <row r="214" spans="1:17" ht="12.75" customHeight="1" x14ac:dyDescent="0.25">
      <c r="A214" s="23"/>
      <c r="B214" s="23"/>
      <c r="C214" s="23"/>
      <c r="D214" s="137"/>
      <c r="E214" s="147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</row>
    <row r="215" spans="1:17" ht="12.75" customHeight="1" x14ac:dyDescent="0.25">
      <c r="A215" s="23"/>
      <c r="B215" s="23"/>
      <c r="C215" s="23"/>
      <c r="D215" s="137"/>
      <c r="E215" s="147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</row>
    <row r="216" spans="1:17" ht="12.75" customHeight="1" x14ac:dyDescent="0.25">
      <c r="A216" s="23"/>
      <c r="B216" s="23"/>
      <c r="C216" s="23"/>
      <c r="D216" s="137"/>
      <c r="E216" s="147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</row>
    <row r="217" spans="1:17" ht="12.75" customHeight="1" x14ac:dyDescent="0.25">
      <c r="A217" s="23"/>
      <c r="B217" s="23"/>
      <c r="C217" s="23"/>
      <c r="D217" s="137"/>
      <c r="E217" s="147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</row>
    <row r="218" spans="1:17" ht="12.75" customHeight="1" x14ac:dyDescent="0.25">
      <c r="A218" s="23"/>
      <c r="B218" s="23"/>
      <c r="C218" s="23"/>
      <c r="D218" s="137"/>
      <c r="E218" s="147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</row>
    <row r="219" spans="1:17" ht="12.75" customHeight="1" x14ac:dyDescent="0.25">
      <c r="A219" s="23"/>
      <c r="B219" s="23"/>
      <c r="C219" s="23"/>
      <c r="D219" s="137"/>
      <c r="E219" s="147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</row>
    <row r="220" spans="1:17" ht="12.75" customHeight="1" x14ac:dyDescent="0.25">
      <c r="A220" s="23"/>
      <c r="B220" s="23"/>
      <c r="C220" s="23"/>
      <c r="D220" s="137"/>
      <c r="E220" s="147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</row>
    <row r="221" spans="1:17" ht="12.75" customHeight="1" x14ac:dyDescent="0.25">
      <c r="A221" s="23"/>
      <c r="B221" s="23"/>
      <c r="C221" s="23"/>
      <c r="D221" s="137"/>
      <c r="E221" s="147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</row>
    <row r="222" spans="1:17" ht="12.75" customHeight="1" x14ac:dyDescent="0.25">
      <c r="A222" s="23"/>
      <c r="B222" s="23"/>
      <c r="C222" s="23"/>
      <c r="D222" s="137"/>
      <c r="E222" s="147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</row>
    <row r="223" spans="1:17" ht="12.75" customHeight="1" x14ac:dyDescent="0.25">
      <c r="A223" s="23"/>
      <c r="B223" s="23"/>
      <c r="C223" s="23"/>
      <c r="D223" s="137"/>
      <c r="E223" s="147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</row>
    <row r="224" spans="1:17" ht="12.75" customHeight="1" x14ac:dyDescent="0.25">
      <c r="A224" s="23"/>
      <c r="B224" s="23"/>
      <c r="C224" s="23"/>
      <c r="D224" s="137"/>
      <c r="E224" s="147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</row>
    <row r="225" spans="1:17" ht="12.75" customHeight="1" x14ac:dyDescent="0.25">
      <c r="A225" s="23"/>
      <c r="B225" s="23"/>
      <c r="C225" s="23"/>
      <c r="D225" s="137"/>
      <c r="E225" s="147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</row>
    <row r="226" spans="1:17" ht="12.75" customHeight="1" x14ac:dyDescent="0.25">
      <c r="A226" s="23"/>
      <c r="B226" s="23"/>
      <c r="C226" s="23"/>
      <c r="D226" s="137"/>
      <c r="E226" s="147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</row>
    <row r="227" spans="1:17" ht="12.75" customHeight="1" x14ac:dyDescent="0.25">
      <c r="A227" s="23"/>
      <c r="B227" s="23"/>
      <c r="C227" s="23"/>
      <c r="D227" s="137"/>
      <c r="E227" s="147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</row>
    <row r="228" spans="1:17" ht="12.75" customHeight="1" x14ac:dyDescent="0.25">
      <c r="A228" s="23"/>
      <c r="B228" s="23"/>
      <c r="C228" s="23"/>
      <c r="D228" s="137"/>
      <c r="E228" s="147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</row>
    <row r="229" spans="1:17" ht="12.75" customHeight="1" x14ac:dyDescent="0.25">
      <c r="A229" s="23"/>
      <c r="B229" s="23"/>
      <c r="C229" s="23"/>
      <c r="D229" s="137"/>
      <c r="E229" s="147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</row>
    <row r="230" spans="1:17" ht="12.75" customHeight="1" x14ac:dyDescent="0.25">
      <c r="A230" s="23"/>
      <c r="B230" s="23"/>
      <c r="C230" s="23"/>
      <c r="D230" s="137"/>
      <c r="E230" s="147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</row>
    <row r="231" spans="1:17" ht="12.75" customHeight="1" x14ac:dyDescent="0.25">
      <c r="A231" s="23"/>
      <c r="B231" s="23"/>
      <c r="C231" s="23"/>
      <c r="D231" s="137"/>
      <c r="E231" s="147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</row>
    <row r="232" spans="1:17" ht="12.75" customHeight="1" x14ac:dyDescent="0.25">
      <c r="A232" s="23"/>
      <c r="B232" s="23"/>
      <c r="C232" s="23"/>
      <c r="D232" s="137"/>
      <c r="E232" s="147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</row>
    <row r="233" spans="1:17" ht="12.75" customHeight="1" x14ac:dyDescent="0.25">
      <c r="A233" s="23"/>
      <c r="B233" s="23"/>
      <c r="C233" s="23"/>
      <c r="D233" s="137"/>
      <c r="E233" s="147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</row>
    <row r="234" spans="1:17" ht="12.75" customHeight="1" x14ac:dyDescent="0.25">
      <c r="A234" s="23"/>
      <c r="B234" s="23"/>
      <c r="C234" s="23"/>
      <c r="D234" s="137"/>
      <c r="E234" s="147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</row>
    <row r="235" spans="1:17" ht="12.75" customHeight="1" x14ac:dyDescent="0.25">
      <c r="A235" s="23"/>
      <c r="B235" s="23"/>
      <c r="C235" s="23"/>
      <c r="D235" s="137"/>
      <c r="E235" s="147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</row>
    <row r="236" spans="1:17" ht="12.75" customHeight="1" x14ac:dyDescent="0.25">
      <c r="A236" s="23"/>
      <c r="B236" s="23"/>
      <c r="C236" s="23"/>
      <c r="D236" s="137"/>
      <c r="E236" s="147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</row>
    <row r="237" spans="1:17" ht="12.75" customHeight="1" x14ac:dyDescent="0.25">
      <c r="A237" s="23"/>
      <c r="B237" s="23"/>
      <c r="C237" s="23"/>
      <c r="D237" s="137"/>
      <c r="E237" s="147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</row>
    <row r="238" spans="1:17" ht="12.75" customHeight="1" x14ac:dyDescent="0.25">
      <c r="A238" s="23"/>
      <c r="B238" s="23"/>
      <c r="C238" s="23"/>
      <c r="D238" s="137"/>
      <c r="E238" s="147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</row>
    <row r="239" spans="1:17" ht="12.75" customHeight="1" x14ac:dyDescent="0.25">
      <c r="A239" s="23"/>
      <c r="B239" s="23"/>
      <c r="C239" s="23"/>
      <c r="D239" s="137"/>
      <c r="E239" s="147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</row>
    <row r="240" spans="1:17" ht="12.75" customHeight="1" x14ac:dyDescent="0.25">
      <c r="A240" s="23"/>
      <c r="B240" s="23"/>
      <c r="C240" s="23"/>
      <c r="D240" s="137"/>
      <c r="E240" s="147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</row>
    <row r="241" spans="1:17" ht="12.75" customHeight="1" x14ac:dyDescent="0.25">
      <c r="A241" s="23"/>
      <c r="B241" s="23"/>
      <c r="C241" s="23"/>
      <c r="D241" s="137"/>
      <c r="E241" s="147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</row>
    <row r="242" spans="1:17" ht="12.75" customHeight="1" x14ac:dyDescent="0.25">
      <c r="A242" s="23"/>
      <c r="B242" s="23"/>
      <c r="C242" s="23"/>
      <c r="D242" s="137"/>
      <c r="E242" s="147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</row>
    <row r="243" spans="1:17" ht="12.75" customHeight="1" x14ac:dyDescent="0.25">
      <c r="A243" s="23"/>
      <c r="B243" s="23"/>
      <c r="C243" s="23"/>
      <c r="D243" s="137"/>
      <c r="E243" s="147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</row>
    <row r="244" spans="1:17" ht="12.75" customHeight="1" x14ac:dyDescent="0.25">
      <c r="A244" s="23"/>
      <c r="B244" s="23"/>
      <c r="C244" s="23"/>
      <c r="D244" s="137"/>
      <c r="E244" s="147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</row>
    <row r="245" spans="1:17" ht="12.75" customHeight="1" x14ac:dyDescent="0.25">
      <c r="A245" s="23"/>
      <c r="B245" s="23"/>
      <c r="C245" s="23"/>
      <c r="D245" s="137"/>
      <c r="E245" s="147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</row>
    <row r="246" spans="1:17" ht="12.75" customHeight="1" x14ac:dyDescent="0.25">
      <c r="A246" s="23"/>
      <c r="B246" s="23"/>
      <c r="C246" s="23"/>
      <c r="D246" s="137"/>
      <c r="E246" s="147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</row>
    <row r="247" spans="1:17" ht="12.75" customHeight="1" x14ac:dyDescent="0.25">
      <c r="A247" s="23"/>
      <c r="B247" s="23"/>
      <c r="C247" s="23"/>
      <c r="D247" s="137"/>
      <c r="E247" s="147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</row>
    <row r="248" spans="1:17" ht="12.75" customHeight="1" x14ac:dyDescent="0.25">
      <c r="A248" s="23"/>
      <c r="B248" s="23"/>
      <c r="C248" s="23"/>
      <c r="D248" s="137"/>
      <c r="E248" s="147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</row>
    <row r="249" spans="1:17" ht="12.75" customHeight="1" x14ac:dyDescent="0.25">
      <c r="A249" s="23"/>
      <c r="B249" s="23"/>
      <c r="C249" s="23"/>
      <c r="D249" s="137"/>
      <c r="E249" s="147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</row>
    <row r="250" spans="1:17" ht="12.75" customHeight="1" x14ac:dyDescent="0.25">
      <c r="A250" s="23"/>
      <c r="B250" s="23"/>
      <c r="C250" s="23"/>
      <c r="D250" s="137"/>
      <c r="E250" s="147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</row>
    <row r="251" spans="1:17" ht="12.75" customHeight="1" x14ac:dyDescent="0.25">
      <c r="A251" s="23"/>
      <c r="B251" s="23"/>
      <c r="C251" s="23"/>
      <c r="D251" s="137"/>
      <c r="E251" s="147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</row>
    <row r="252" spans="1:17" ht="12.75" customHeight="1" x14ac:dyDescent="0.25">
      <c r="A252" s="23"/>
      <c r="B252" s="23"/>
      <c r="C252" s="23"/>
      <c r="D252" s="137"/>
      <c r="E252" s="147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</row>
    <row r="253" spans="1:17" ht="12.75" customHeight="1" x14ac:dyDescent="0.25">
      <c r="A253" s="23"/>
      <c r="B253" s="23"/>
      <c r="C253" s="23"/>
      <c r="D253" s="137"/>
      <c r="E253" s="147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</row>
    <row r="254" spans="1:17" ht="12.75" customHeight="1" x14ac:dyDescent="0.25">
      <c r="A254" s="23"/>
      <c r="B254" s="23"/>
      <c r="C254" s="23"/>
      <c r="D254" s="137"/>
      <c r="E254" s="147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</row>
    <row r="255" spans="1:17" ht="12.75" customHeight="1" x14ac:dyDescent="0.25">
      <c r="A255" s="23"/>
      <c r="B255" s="23"/>
      <c r="C255" s="23"/>
      <c r="D255" s="137"/>
      <c r="E255" s="147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</row>
    <row r="256" spans="1:17" ht="12.75" customHeight="1" x14ac:dyDescent="0.25">
      <c r="A256" s="23"/>
      <c r="B256" s="23"/>
      <c r="C256" s="23"/>
      <c r="D256" s="137"/>
      <c r="E256" s="147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</row>
    <row r="257" spans="1:17" ht="12.75" customHeight="1" x14ac:dyDescent="0.25">
      <c r="A257" s="23"/>
      <c r="B257" s="23"/>
      <c r="C257" s="23"/>
      <c r="D257" s="137"/>
      <c r="E257" s="147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</row>
    <row r="258" spans="1:17" ht="12.75" customHeight="1" x14ac:dyDescent="0.25">
      <c r="A258" s="23"/>
      <c r="B258" s="23"/>
      <c r="C258" s="23"/>
      <c r="D258" s="137"/>
      <c r="E258" s="147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</row>
    <row r="259" spans="1:17" ht="12.75" customHeight="1" x14ac:dyDescent="0.25">
      <c r="A259" s="23"/>
      <c r="B259" s="23"/>
      <c r="C259" s="23"/>
      <c r="D259" s="137"/>
      <c r="E259" s="147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</row>
    <row r="260" spans="1:17" ht="12.75" customHeight="1" x14ac:dyDescent="0.25">
      <c r="A260" s="23"/>
      <c r="B260" s="23"/>
      <c r="C260" s="23"/>
      <c r="D260" s="137"/>
      <c r="E260" s="147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</row>
    <row r="261" spans="1:17" ht="12.75" customHeight="1" x14ac:dyDescent="0.25">
      <c r="A261" s="23"/>
      <c r="B261" s="23"/>
      <c r="C261" s="23"/>
      <c r="D261" s="137"/>
      <c r="E261" s="147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</row>
    <row r="262" spans="1:17" ht="12.75" customHeight="1" x14ac:dyDescent="0.25">
      <c r="A262" s="23"/>
      <c r="B262" s="23"/>
      <c r="C262" s="23"/>
      <c r="D262" s="137"/>
      <c r="E262" s="147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</row>
    <row r="263" spans="1:17" ht="12.75" customHeight="1" x14ac:dyDescent="0.25">
      <c r="A263" s="23"/>
      <c r="B263" s="23"/>
      <c r="C263" s="23"/>
      <c r="D263" s="137"/>
      <c r="E263" s="147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</row>
    <row r="264" spans="1:17" ht="12.75" customHeight="1" x14ac:dyDescent="0.25">
      <c r="A264" s="23"/>
      <c r="B264" s="23"/>
      <c r="C264" s="23"/>
      <c r="D264" s="137"/>
      <c r="E264" s="147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</row>
    <row r="265" spans="1:17" ht="12.75" customHeight="1" x14ac:dyDescent="0.25">
      <c r="A265" s="23"/>
      <c r="B265" s="23"/>
      <c r="C265" s="23"/>
      <c r="D265" s="137"/>
      <c r="E265" s="147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</row>
    <row r="266" spans="1:17" ht="12.75" customHeight="1" x14ac:dyDescent="0.25">
      <c r="A266" s="23"/>
      <c r="B266" s="23"/>
      <c r="C266" s="23"/>
      <c r="D266" s="137"/>
      <c r="E266" s="147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</row>
    <row r="267" spans="1:17" ht="12.75" customHeight="1" x14ac:dyDescent="0.25">
      <c r="A267" s="23"/>
      <c r="B267" s="23"/>
      <c r="C267" s="23"/>
      <c r="D267" s="137"/>
      <c r="E267" s="147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</row>
    <row r="268" spans="1:17" ht="12.75" customHeight="1" x14ac:dyDescent="0.25">
      <c r="A268" s="23"/>
      <c r="B268" s="23"/>
      <c r="C268" s="23"/>
      <c r="D268" s="137"/>
      <c r="E268" s="147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</row>
    <row r="269" spans="1:17" ht="12.75" customHeight="1" x14ac:dyDescent="0.25">
      <c r="A269" s="23"/>
      <c r="B269" s="23"/>
      <c r="C269" s="23"/>
      <c r="D269" s="137"/>
      <c r="E269" s="147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</row>
    <row r="270" spans="1:17" ht="12.75" customHeight="1" x14ac:dyDescent="0.25">
      <c r="A270" s="23"/>
      <c r="B270" s="23"/>
      <c r="C270" s="23"/>
      <c r="D270" s="137"/>
      <c r="E270" s="147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</row>
    <row r="271" spans="1:17" ht="12.75" customHeight="1" x14ac:dyDescent="0.25">
      <c r="A271" s="23"/>
      <c r="B271" s="23"/>
      <c r="C271" s="23"/>
      <c r="D271" s="137"/>
      <c r="E271" s="147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</row>
    <row r="272" spans="1:17" ht="12.75" customHeight="1" x14ac:dyDescent="0.25">
      <c r="A272" s="23"/>
      <c r="B272" s="23"/>
      <c r="C272" s="23"/>
      <c r="D272" s="137"/>
      <c r="E272" s="147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</row>
    <row r="273" spans="1:17" ht="12.75" customHeight="1" x14ac:dyDescent="0.25">
      <c r="A273" s="23"/>
      <c r="B273" s="23"/>
      <c r="C273" s="23"/>
      <c r="D273" s="137"/>
      <c r="E273" s="147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</row>
    <row r="274" spans="1:17" ht="12.75" customHeight="1" x14ac:dyDescent="0.25">
      <c r="A274" s="23"/>
      <c r="B274" s="23"/>
      <c r="C274" s="23"/>
      <c r="D274" s="137"/>
      <c r="E274" s="147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</row>
    <row r="275" spans="1:17" ht="12.75" customHeight="1" x14ac:dyDescent="0.25">
      <c r="A275" s="23"/>
      <c r="B275" s="23"/>
      <c r="C275" s="23"/>
      <c r="D275" s="137"/>
      <c r="E275" s="147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</row>
    <row r="276" spans="1:17" ht="12.75" customHeight="1" x14ac:dyDescent="0.25">
      <c r="A276" s="23"/>
      <c r="B276" s="23"/>
      <c r="C276" s="23"/>
      <c r="D276" s="137"/>
      <c r="E276" s="147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</row>
    <row r="277" spans="1:17" ht="12.75" customHeight="1" x14ac:dyDescent="0.25">
      <c r="A277" s="23"/>
      <c r="B277" s="23"/>
      <c r="C277" s="23"/>
      <c r="D277" s="137"/>
      <c r="E277" s="147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</row>
    <row r="278" spans="1:17" ht="12.75" customHeight="1" x14ac:dyDescent="0.25">
      <c r="A278" s="23"/>
      <c r="B278" s="23"/>
      <c r="C278" s="23"/>
      <c r="D278" s="137"/>
      <c r="E278" s="147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</row>
    <row r="279" spans="1:17" ht="12.75" customHeight="1" x14ac:dyDescent="0.25">
      <c r="A279" s="23"/>
      <c r="B279" s="23"/>
      <c r="C279" s="23"/>
      <c r="D279" s="137"/>
      <c r="E279" s="147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</row>
    <row r="280" spans="1:17" ht="12.75" customHeight="1" x14ac:dyDescent="0.25">
      <c r="A280" s="23"/>
      <c r="B280" s="23"/>
      <c r="C280" s="23"/>
      <c r="D280" s="137"/>
      <c r="E280" s="147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</row>
    <row r="281" spans="1:17" ht="12.75" customHeight="1" x14ac:dyDescent="0.25">
      <c r="A281" s="23"/>
      <c r="B281" s="23"/>
      <c r="C281" s="23"/>
      <c r="D281" s="137"/>
      <c r="E281" s="147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</row>
    <row r="282" spans="1:17" ht="12.75" customHeight="1" x14ac:dyDescent="0.25">
      <c r="A282" s="23"/>
      <c r="B282" s="23"/>
      <c r="C282" s="23"/>
      <c r="D282" s="137"/>
      <c r="E282" s="147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</row>
    <row r="283" spans="1:17" ht="12.75" customHeight="1" x14ac:dyDescent="0.25">
      <c r="A283" s="23"/>
      <c r="B283" s="23"/>
      <c r="C283" s="23"/>
      <c r="D283" s="137"/>
      <c r="E283" s="147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</row>
    <row r="284" spans="1:17" ht="12.75" customHeight="1" x14ac:dyDescent="0.25">
      <c r="A284" s="23"/>
      <c r="B284" s="23"/>
      <c r="C284" s="23"/>
      <c r="D284" s="137"/>
      <c r="E284" s="147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</row>
    <row r="285" spans="1:17" ht="12.75" customHeight="1" x14ac:dyDescent="0.25">
      <c r="A285" s="23"/>
      <c r="B285" s="23"/>
      <c r="C285" s="23"/>
      <c r="D285" s="137"/>
      <c r="E285" s="147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</row>
    <row r="286" spans="1:17" ht="12.75" customHeight="1" x14ac:dyDescent="0.25">
      <c r="A286" s="23"/>
      <c r="B286" s="23"/>
      <c r="C286" s="23"/>
      <c r="D286" s="137"/>
      <c r="E286" s="147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</row>
    <row r="287" spans="1:17" ht="12.75" customHeight="1" x14ac:dyDescent="0.25">
      <c r="A287" s="23"/>
      <c r="B287" s="23"/>
      <c r="C287" s="23"/>
      <c r="D287" s="137"/>
      <c r="E287" s="147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</row>
    <row r="288" spans="1:17" ht="12.75" customHeight="1" x14ac:dyDescent="0.25">
      <c r="A288" s="23"/>
      <c r="B288" s="23"/>
      <c r="C288" s="23"/>
      <c r="D288" s="137"/>
      <c r="E288" s="147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</row>
    <row r="289" spans="1:17" ht="12.75" customHeight="1" x14ac:dyDescent="0.25">
      <c r="A289" s="23"/>
      <c r="B289" s="23"/>
      <c r="C289" s="23"/>
      <c r="D289" s="137"/>
      <c r="E289" s="147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</row>
    <row r="290" spans="1:17" ht="12.75" customHeight="1" x14ac:dyDescent="0.25">
      <c r="A290" s="23"/>
      <c r="B290" s="23"/>
      <c r="C290" s="23"/>
      <c r="D290" s="137"/>
      <c r="E290" s="147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</row>
    <row r="291" spans="1:17" ht="12.75" customHeight="1" x14ac:dyDescent="0.25">
      <c r="A291" s="23"/>
      <c r="B291" s="23"/>
      <c r="C291" s="23"/>
      <c r="D291" s="137"/>
      <c r="E291" s="147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</row>
    <row r="292" spans="1:17" ht="12.75" customHeight="1" x14ac:dyDescent="0.25">
      <c r="A292" s="23"/>
      <c r="B292" s="23"/>
      <c r="C292" s="23"/>
      <c r="D292" s="137"/>
      <c r="E292" s="147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</row>
    <row r="293" spans="1:17" ht="12.75" customHeight="1" x14ac:dyDescent="0.25">
      <c r="A293" s="23"/>
      <c r="B293" s="23"/>
      <c r="C293" s="23"/>
      <c r="D293" s="137"/>
      <c r="E293" s="147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</row>
    <row r="294" spans="1:17" ht="12.75" customHeight="1" x14ac:dyDescent="0.25">
      <c r="A294" s="23"/>
      <c r="B294" s="23"/>
      <c r="C294" s="23"/>
      <c r="D294" s="137"/>
      <c r="E294" s="147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</row>
    <row r="295" spans="1:17" ht="12.75" customHeight="1" x14ac:dyDescent="0.25">
      <c r="A295" s="23"/>
      <c r="B295" s="23"/>
      <c r="C295" s="23"/>
      <c r="D295" s="137"/>
      <c r="E295" s="147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</row>
    <row r="296" spans="1:17" ht="12.75" customHeight="1" x14ac:dyDescent="0.25">
      <c r="A296" s="23"/>
      <c r="B296" s="23"/>
      <c r="C296" s="23"/>
      <c r="D296" s="137"/>
      <c r="E296" s="147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</row>
    <row r="297" spans="1:17" ht="12.75" customHeight="1" x14ac:dyDescent="0.25">
      <c r="A297" s="23"/>
      <c r="B297" s="23"/>
      <c r="C297" s="23"/>
      <c r="D297" s="137"/>
      <c r="E297" s="147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</row>
    <row r="298" spans="1:17" ht="12.75" customHeight="1" x14ac:dyDescent="0.25">
      <c r="A298" s="23"/>
      <c r="B298" s="23"/>
      <c r="C298" s="23"/>
      <c r="D298" s="137"/>
      <c r="E298" s="147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</row>
    <row r="299" spans="1:17" ht="12.75" customHeight="1" x14ac:dyDescent="0.25">
      <c r="A299" s="23"/>
      <c r="B299" s="23"/>
      <c r="C299" s="23"/>
      <c r="D299" s="137"/>
      <c r="E299" s="147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</row>
    <row r="300" spans="1:17" ht="12.75" customHeight="1" x14ac:dyDescent="0.25">
      <c r="A300" s="23"/>
      <c r="B300" s="23"/>
      <c r="C300" s="23"/>
      <c r="D300" s="137"/>
      <c r="E300" s="147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</row>
    <row r="301" spans="1:17" ht="12.75" customHeight="1" x14ac:dyDescent="0.25">
      <c r="A301" s="23"/>
      <c r="B301" s="23"/>
      <c r="C301" s="23"/>
      <c r="D301" s="137"/>
      <c r="E301" s="147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</row>
    <row r="302" spans="1:17" ht="12.75" customHeight="1" x14ac:dyDescent="0.25">
      <c r="A302" s="23"/>
      <c r="B302" s="23"/>
      <c r="C302" s="23"/>
      <c r="D302" s="137"/>
      <c r="E302" s="147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</row>
    <row r="303" spans="1:17" ht="12.75" customHeight="1" x14ac:dyDescent="0.25">
      <c r="A303" s="23"/>
      <c r="B303" s="23"/>
      <c r="C303" s="23"/>
      <c r="D303" s="137"/>
      <c r="E303" s="147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</row>
    <row r="304" spans="1:17" ht="12.75" customHeight="1" x14ac:dyDescent="0.25">
      <c r="A304" s="23"/>
      <c r="B304" s="23"/>
      <c r="C304" s="23"/>
      <c r="D304" s="137"/>
      <c r="E304" s="147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</row>
    <row r="305" spans="1:17" ht="12.75" customHeight="1" x14ac:dyDescent="0.25">
      <c r="A305" s="23"/>
      <c r="B305" s="23"/>
      <c r="C305" s="23"/>
      <c r="D305" s="137"/>
      <c r="E305" s="147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</row>
    <row r="306" spans="1:17" ht="12.75" customHeight="1" x14ac:dyDescent="0.25">
      <c r="A306" s="23"/>
      <c r="B306" s="23"/>
      <c r="C306" s="23"/>
      <c r="D306" s="137"/>
      <c r="E306" s="147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</row>
    <row r="307" spans="1:17" ht="12.75" customHeight="1" x14ac:dyDescent="0.25">
      <c r="A307" s="23"/>
      <c r="B307" s="23"/>
      <c r="C307" s="23"/>
      <c r="D307" s="137"/>
      <c r="E307" s="147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</row>
    <row r="308" spans="1:17" ht="12.75" customHeight="1" x14ac:dyDescent="0.25">
      <c r="A308" s="23"/>
      <c r="B308" s="23"/>
      <c r="C308" s="23"/>
      <c r="D308" s="137"/>
      <c r="E308" s="147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</row>
    <row r="309" spans="1:17" ht="12.75" customHeight="1" x14ac:dyDescent="0.25">
      <c r="A309" s="23"/>
      <c r="B309" s="23"/>
      <c r="C309" s="23"/>
      <c r="D309" s="137"/>
      <c r="E309" s="147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</row>
    <row r="310" spans="1:17" ht="12.75" customHeight="1" x14ac:dyDescent="0.25">
      <c r="A310" s="23"/>
      <c r="B310" s="23"/>
      <c r="C310" s="23"/>
      <c r="D310" s="137"/>
      <c r="E310" s="147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</row>
    <row r="311" spans="1:17" ht="12.75" customHeight="1" x14ac:dyDescent="0.25">
      <c r="A311" s="23"/>
      <c r="B311" s="23"/>
      <c r="C311" s="23"/>
      <c r="D311" s="137"/>
      <c r="E311" s="147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</row>
    <row r="312" spans="1:17" ht="12.75" customHeight="1" x14ac:dyDescent="0.25">
      <c r="A312" s="23"/>
      <c r="B312" s="23"/>
      <c r="C312" s="23"/>
      <c r="D312" s="137"/>
      <c r="E312" s="147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</row>
    <row r="313" spans="1:17" ht="12.75" customHeight="1" x14ac:dyDescent="0.25">
      <c r="A313" s="23"/>
      <c r="B313" s="23"/>
      <c r="C313" s="23"/>
      <c r="D313" s="137"/>
      <c r="E313" s="147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</row>
    <row r="314" spans="1:17" ht="12.75" customHeight="1" x14ac:dyDescent="0.25">
      <c r="A314" s="23"/>
      <c r="B314" s="23"/>
      <c r="C314" s="23"/>
      <c r="D314" s="137"/>
      <c r="E314" s="147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</row>
    <row r="315" spans="1:17" ht="12.75" customHeight="1" x14ac:dyDescent="0.25">
      <c r="A315" s="23"/>
      <c r="B315" s="23"/>
      <c r="C315" s="23"/>
      <c r="D315" s="137"/>
      <c r="E315" s="147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</row>
    <row r="316" spans="1:17" ht="12.75" customHeight="1" x14ac:dyDescent="0.25">
      <c r="A316" s="23"/>
      <c r="B316" s="23"/>
      <c r="C316" s="23"/>
      <c r="D316" s="137"/>
      <c r="E316" s="147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</row>
    <row r="317" spans="1:17" ht="12.75" customHeight="1" x14ac:dyDescent="0.25">
      <c r="A317" s="23"/>
      <c r="B317" s="23"/>
      <c r="C317" s="23"/>
      <c r="D317" s="137"/>
      <c r="E317" s="147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</row>
    <row r="318" spans="1:17" ht="12.75" customHeight="1" x14ac:dyDescent="0.25">
      <c r="A318" s="23"/>
      <c r="B318" s="23"/>
      <c r="C318" s="23"/>
      <c r="D318" s="137"/>
      <c r="E318" s="147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</row>
    <row r="319" spans="1:17" ht="12.75" customHeight="1" x14ac:dyDescent="0.25">
      <c r="A319" s="23"/>
      <c r="B319" s="23"/>
      <c r="C319" s="23"/>
      <c r="D319" s="137"/>
      <c r="E319" s="147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</row>
    <row r="320" spans="1:17" ht="12.75" customHeight="1" x14ac:dyDescent="0.25">
      <c r="A320" s="23"/>
      <c r="B320" s="23"/>
      <c r="C320" s="23"/>
      <c r="D320" s="137"/>
      <c r="E320" s="147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</row>
    <row r="321" spans="1:17" ht="12.75" customHeight="1" x14ac:dyDescent="0.25">
      <c r="A321" s="23"/>
      <c r="B321" s="23"/>
      <c r="C321" s="23"/>
      <c r="D321" s="137"/>
      <c r="E321" s="147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</row>
    <row r="322" spans="1:17" ht="12.75" customHeight="1" x14ac:dyDescent="0.25">
      <c r="A322" s="23"/>
      <c r="B322" s="23"/>
      <c r="C322" s="23"/>
      <c r="D322" s="137"/>
      <c r="E322" s="147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</row>
    <row r="323" spans="1:17" ht="12.75" customHeight="1" x14ac:dyDescent="0.25">
      <c r="A323" s="23"/>
      <c r="B323" s="23"/>
      <c r="C323" s="23"/>
      <c r="D323" s="137"/>
      <c r="E323" s="147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</row>
    <row r="324" spans="1:17" ht="12.75" customHeight="1" x14ac:dyDescent="0.25">
      <c r="A324" s="23"/>
      <c r="B324" s="23"/>
      <c r="C324" s="23"/>
      <c r="D324" s="137"/>
      <c r="E324" s="147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</row>
    <row r="325" spans="1:17" ht="12.75" customHeight="1" x14ac:dyDescent="0.25">
      <c r="A325" s="23"/>
      <c r="B325" s="23"/>
      <c r="C325" s="23"/>
      <c r="D325" s="137"/>
      <c r="E325" s="147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</row>
    <row r="326" spans="1:17" ht="12.75" customHeight="1" x14ac:dyDescent="0.25">
      <c r="A326" s="23"/>
      <c r="B326" s="23"/>
      <c r="C326" s="23"/>
      <c r="D326" s="137"/>
      <c r="E326" s="147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</row>
    <row r="327" spans="1:17" ht="12.75" customHeight="1" x14ac:dyDescent="0.25">
      <c r="A327" s="23"/>
      <c r="B327" s="23"/>
      <c r="C327" s="23"/>
      <c r="D327" s="137"/>
      <c r="E327" s="147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</row>
    <row r="328" spans="1:17" ht="12.75" customHeight="1" x14ac:dyDescent="0.25">
      <c r="A328" s="23"/>
      <c r="B328" s="23"/>
      <c r="C328" s="23"/>
      <c r="D328" s="137"/>
      <c r="E328" s="147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</row>
    <row r="329" spans="1:17" ht="12.75" customHeight="1" x14ac:dyDescent="0.25">
      <c r="A329" s="23"/>
      <c r="B329" s="23"/>
      <c r="C329" s="23"/>
      <c r="D329" s="137"/>
      <c r="E329" s="147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</row>
    <row r="330" spans="1:17" ht="12.75" customHeight="1" x14ac:dyDescent="0.25">
      <c r="A330" s="23"/>
      <c r="B330" s="23"/>
      <c r="C330" s="23"/>
      <c r="D330" s="137"/>
      <c r="E330" s="147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</row>
    <row r="331" spans="1:17" ht="12.75" customHeight="1" x14ac:dyDescent="0.25">
      <c r="A331" s="23"/>
      <c r="B331" s="23"/>
      <c r="C331" s="23"/>
      <c r="D331" s="137"/>
      <c r="E331" s="147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</row>
    <row r="332" spans="1:17" ht="12.75" customHeight="1" x14ac:dyDescent="0.25">
      <c r="A332" s="23"/>
      <c r="B332" s="23"/>
      <c r="C332" s="23"/>
      <c r="D332" s="137"/>
      <c r="E332" s="147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</row>
    <row r="333" spans="1:17" ht="12.75" customHeight="1" x14ac:dyDescent="0.25">
      <c r="A333" s="23"/>
      <c r="B333" s="23"/>
      <c r="C333" s="23"/>
      <c r="D333" s="137"/>
      <c r="E333" s="147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</row>
    <row r="334" spans="1:17" ht="12.75" customHeight="1" x14ac:dyDescent="0.25">
      <c r="A334" s="23"/>
      <c r="B334" s="23"/>
      <c r="C334" s="23"/>
      <c r="D334" s="137"/>
      <c r="E334" s="147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</row>
    <row r="335" spans="1:17" ht="12.75" customHeight="1" x14ac:dyDescent="0.25">
      <c r="A335" s="23"/>
      <c r="B335" s="23"/>
      <c r="C335" s="23"/>
      <c r="D335" s="137"/>
      <c r="E335" s="147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</row>
    <row r="336" spans="1:17" ht="12.75" customHeight="1" x14ac:dyDescent="0.25">
      <c r="A336" s="23"/>
      <c r="B336" s="23"/>
      <c r="C336" s="23"/>
      <c r="D336" s="137"/>
      <c r="E336" s="147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</row>
    <row r="337" spans="1:17" ht="12.75" customHeight="1" x14ac:dyDescent="0.25">
      <c r="A337" s="23"/>
      <c r="B337" s="23"/>
      <c r="C337" s="23"/>
      <c r="D337" s="137"/>
      <c r="E337" s="147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</row>
    <row r="338" spans="1:17" ht="12.75" customHeight="1" x14ac:dyDescent="0.25">
      <c r="A338" s="23"/>
      <c r="B338" s="23"/>
      <c r="C338" s="23"/>
      <c r="D338" s="137"/>
      <c r="E338" s="147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</row>
    <row r="339" spans="1:17" ht="12.75" customHeight="1" x14ac:dyDescent="0.25">
      <c r="A339" s="23"/>
      <c r="B339" s="23"/>
      <c r="C339" s="23"/>
      <c r="D339" s="137"/>
      <c r="E339" s="147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</row>
    <row r="340" spans="1:17" ht="12.75" customHeight="1" x14ac:dyDescent="0.25">
      <c r="A340" s="23"/>
      <c r="B340" s="23"/>
      <c r="C340" s="23"/>
      <c r="D340" s="137"/>
      <c r="E340" s="147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</row>
    <row r="341" spans="1:17" ht="12.75" customHeight="1" x14ac:dyDescent="0.25">
      <c r="A341" s="23"/>
      <c r="B341" s="23"/>
      <c r="C341" s="23"/>
      <c r="D341" s="137"/>
      <c r="E341" s="147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</row>
    <row r="342" spans="1:17" ht="12.75" customHeight="1" x14ac:dyDescent="0.25">
      <c r="A342" s="23"/>
      <c r="B342" s="23"/>
      <c r="C342" s="23"/>
      <c r="D342" s="137"/>
      <c r="E342" s="147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</row>
    <row r="343" spans="1:17" ht="12.75" customHeight="1" x14ac:dyDescent="0.25">
      <c r="A343" s="23"/>
      <c r="B343" s="23"/>
      <c r="C343" s="23"/>
      <c r="D343" s="137"/>
      <c r="E343" s="147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</row>
    <row r="344" spans="1:17" ht="12.75" customHeight="1" x14ac:dyDescent="0.25">
      <c r="A344" s="23"/>
      <c r="B344" s="23"/>
      <c r="C344" s="23"/>
      <c r="D344" s="137"/>
      <c r="E344" s="147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</row>
    <row r="345" spans="1:17" ht="12.75" customHeight="1" x14ac:dyDescent="0.25">
      <c r="A345" s="23"/>
      <c r="B345" s="23"/>
      <c r="C345" s="23"/>
      <c r="D345" s="137"/>
      <c r="E345" s="147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</row>
    <row r="346" spans="1:17" ht="12.75" customHeight="1" x14ac:dyDescent="0.25">
      <c r="A346" s="23"/>
      <c r="B346" s="23"/>
      <c r="C346" s="23"/>
      <c r="D346" s="137"/>
      <c r="E346" s="147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</row>
    <row r="347" spans="1:17" ht="12.75" customHeight="1" x14ac:dyDescent="0.25">
      <c r="A347" s="23"/>
      <c r="B347" s="23"/>
      <c r="C347" s="23"/>
      <c r="D347" s="137"/>
      <c r="E347" s="147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</row>
    <row r="348" spans="1:17" ht="12.75" customHeight="1" x14ac:dyDescent="0.25">
      <c r="A348" s="23"/>
      <c r="B348" s="23"/>
      <c r="C348" s="23"/>
      <c r="D348" s="137"/>
      <c r="E348" s="147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</row>
    <row r="349" spans="1:17" ht="12.75" customHeight="1" x14ac:dyDescent="0.25">
      <c r="A349" s="23"/>
      <c r="B349" s="23"/>
      <c r="C349" s="23"/>
      <c r="D349" s="137"/>
      <c r="E349" s="147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</row>
    <row r="350" spans="1:17" ht="12.75" customHeight="1" x14ac:dyDescent="0.25">
      <c r="A350" s="23"/>
      <c r="B350" s="23"/>
      <c r="C350" s="23"/>
      <c r="D350" s="137"/>
      <c r="E350" s="147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</row>
    <row r="351" spans="1:17" ht="12.75" customHeight="1" x14ac:dyDescent="0.25">
      <c r="A351" s="23"/>
      <c r="B351" s="23"/>
      <c r="C351" s="23"/>
      <c r="D351" s="137"/>
      <c r="E351" s="147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</row>
    <row r="352" spans="1:17" ht="12.75" customHeight="1" x14ac:dyDescent="0.25">
      <c r="A352" s="23"/>
      <c r="B352" s="23"/>
      <c r="C352" s="23"/>
      <c r="D352" s="137"/>
      <c r="E352" s="147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</row>
    <row r="353" spans="1:17" ht="12.75" customHeight="1" x14ac:dyDescent="0.25">
      <c r="A353" s="23"/>
      <c r="B353" s="23"/>
      <c r="C353" s="23"/>
      <c r="D353" s="137"/>
      <c r="E353" s="147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</row>
    <row r="354" spans="1:17" ht="12.75" customHeight="1" x14ac:dyDescent="0.25">
      <c r="A354" s="23"/>
      <c r="B354" s="23"/>
      <c r="C354" s="23"/>
      <c r="D354" s="137"/>
      <c r="E354" s="147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</row>
    <row r="355" spans="1:17" ht="12.75" customHeight="1" x14ac:dyDescent="0.25">
      <c r="A355" s="23"/>
      <c r="B355" s="23"/>
      <c r="C355" s="23"/>
      <c r="D355" s="137"/>
      <c r="E355" s="147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</row>
    <row r="356" spans="1:17" ht="12.75" customHeight="1" x14ac:dyDescent="0.25">
      <c r="A356" s="23"/>
      <c r="B356" s="23"/>
      <c r="C356" s="23"/>
      <c r="D356" s="137"/>
      <c r="E356" s="147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</row>
    <row r="357" spans="1:17" ht="12.75" customHeight="1" x14ac:dyDescent="0.25">
      <c r="A357" s="23"/>
      <c r="B357" s="23"/>
      <c r="C357" s="23"/>
      <c r="D357" s="137"/>
      <c r="E357" s="147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</row>
    <row r="358" spans="1:17" ht="12.75" customHeight="1" x14ac:dyDescent="0.25">
      <c r="A358" s="23"/>
      <c r="B358" s="23"/>
      <c r="C358" s="23"/>
      <c r="D358" s="137"/>
      <c r="E358" s="147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</row>
    <row r="359" spans="1:17" ht="12.75" customHeight="1" x14ac:dyDescent="0.25">
      <c r="A359" s="23"/>
      <c r="B359" s="23"/>
      <c r="C359" s="23"/>
      <c r="D359" s="137"/>
      <c r="E359" s="147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</row>
    <row r="360" spans="1:17" ht="12.75" customHeight="1" x14ac:dyDescent="0.25">
      <c r="A360" s="23"/>
      <c r="B360" s="23"/>
      <c r="C360" s="23"/>
      <c r="D360" s="137"/>
      <c r="E360" s="147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</row>
    <row r="361" spans="1:17" ht="12.75" customHeight="1" x14ac:dyDescent="0.25">
      <c r="A361" s="23"/>
      <c r="B361" s="23"/>
      <c r="C361" s="23"/>
      <c r="D361" s="137"/>
      <c r="E361" s="147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</row>
    <row r="362" spans="1:17" ht="12.75" customHeight="1" x14ac:dyDescent="0.25">
      <c r="A362" s="23"/>
      <c r="B362" s="23"/>
      <c r="C362" s="23"/>
      <c r="D362" s="137"/>
      <c r="E362" s="147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</row>
    <row r="363" spans="1:17" ht="12.75" customHeight="1" x14ac:dyDescent="0.25">
      <c r="A363" s="23"/>
      <c r="B363" s="23"/>
      <c r="C363" s="23"/>
      <c r="D363" s="137"/>
      <c r="E363" s="147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</row>
    <row r="364" spans="1:17" ht="12.75" customHeight="1" x14ac:dyDescent="0.25">
      <c r="A364" s="23"/>
      <c r="B364" s="23"/>
      <c r="C364" s="23"/>
      <c r="D364" s="137"/>
      <c r="E364" s="147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</row>
    <row r="365" spans="1:17" ht="12.75" customHeight="1" x14ac:dyDescent="0.25">
      <c r="A365" s="23"/>
      <c r="B365" s="23"/>
      <c r="C365" s="23"/>
      <c r="D365" s="137"/>
      <c r="E365" s="147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</row>
    <row r="366" spans="1:17" ht="12.75" customHeight="1" x14ac:dyDescent="0.25">
      <c r="A366" s="23"/>
      <c r="B366" s="23"/>
      <c r="C366" s="23"/>
      <c r="D366" s="137"/>
      <c r="E366" s="147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</row>
    <row r="367" spans="1:17" ht="12.75" customHeight="1" x14ac:dyDescent="0.25">
      <c r="A367" s="23"/>
      <c r="B367" s="23"/>
      <c r="C367" s="23"/>
      <c r="D367" s="137"/>
      <c r="E367" s="147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</row>
    <row r="368" spans="1:17" ht="12.75" customHeight="1" x14ac:dyDescent="0.25">
      <c r="A368" s="23"/>
      <c r="B368" s="23"/>
      <c r="C368" s="23"/>
      <c r="D368" s="137"/>
      <c r="E368" s="147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</row>
    <row r="369" spans="1:17" ht="12.75" customHeight="1" x14ac:dyDescent="0.25">
      <c r="A369" s="23"/>
      <c r="B369" s="23"/>
      <c r="C369" s="23"/>
      <c r="D369" s="137"/>
      <c r="E369" s="147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</row>
    <row r="370" spans="1:17" ht="12.75" customHeight="1" x14ac:dyDescent="0.25">
      <c r="A370" s="23"/>
      <c r="B370" s="23"/>
      <c r="C370" s="23"/>
      <c r="D370" s="137"/>
      <c r="E370" s="147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</row>
    <row r="371" spans="1:17" ht="12.75" customHeight="1" x14ac:dyDescent="0.25">
      <c r="A371" s="23"/>
      <c r="B371" s="23"/>
      <c r="C371" s="23"/>
      <c r="D371" s="137"/>
      <c r="E371" s="147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</row>
    <row r="372" spans="1:17" ht="12.75" customHeight="1" x14ac:dyDescent="0.25">
      <c r="A372" s="23"/>
      <c r="B372" s="23"/>
      <c r="C372" s="23"/>
      <c r="D372" s="137"/>
      <c r="E372" s="147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</row>
    <row r="373" spans="1:17" ht="12.75" customHeight="1" x14ac:dyDescent="0.25">
      <c r="A373" s="23"/>
      <c r="B373" s="23"/>
      <c r="C373" s="23"/>
      <c r="D373" s="137"/>
      <c r="E373" s="147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</row>
    <row r="374" spans="1:17" ht="12.75" customHeight="1" x14ac:dyDescent="0.25">
      <c r="A374" s="23"/>
      <c r="B374" s="23"/>
      <c r="C374" s="23"/>
      <c r="D374" s="137"/>
      <c r="E374" s="147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</row>
    <row r="375" spans="1:17" ht="12.75" customHeight="1" x14ac:dyDescent="0.25">
      <c r="A375" s="23"/>
      <c r="B375" s="23"/>
      <c r="C375" s="23"/>
      <c r="D375" s="137"/>
      <c r="E375" s="147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</row>
    <row r="376" spans="1:17" ht="12.75" customHeight="1" x14ac:dyDescent="0.25">
      <c r="A376" s="23"/>
      <c r="B376" s="23"/>
      <c r="C376" s="23"/>
      <c r="D376" s="137"/>
      <c r="E376" s="147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</row>
    <row r="377" spans="1:17" ht="12.75" customHeight="1" x14ac:dyDescent="0.25">
      <c r="A377" s="23"/>
      <c r="B377" s="23"/>
      <c r="C377" s="23"/>
      <c r="D377" s="137"/>
      <c r="E377" s="147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</row>
    <row r="378" spans="1:17" ht="12.75" customHeight="1" x14ac:dyDescent="0.25">
      <c r="A378" s="23"/>
      <c r="B378" s="23"/>
      <c r="C378" s="23"/>
      <c r="D378" s="137"/>
      <c r="E378" s="147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</row>
    <row r="379" spans="1:17" ht="12.75" customHeight="1" x14ac:dyDescent="0.25">
      <c r="A379" s="23"/>
      <c r="B379" s="23"/>
      <c r="C379" s="23"/>
      <c r="D379" s="137"/>
      <c r="E379" s="147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</row>
    <row r="380" spans="1:17" ht="12.75" customHeight="1" x14ac:dyDescent="0.25">
      <c r="A380" s="23"/>
      <c r="B380" s="23"/>
      <c r="C380" s="23"/>
      <c r="D380" s="137"/>
      <c r="E380" s="147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</row>
    <row r="381" spans="1:17" ht="12.75" customHeight="1" x14ac:dyDescent="0.25">
      <c r="A381" s="23"/>
      <c r="B381" s="23"/>
      <c r="C381" s="23"/>
      <c r="D381" s="137"/>
      <c r="E381" s="147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</row>
    <row r="382" spans="1:17" ht="12.75" customHeight="1" x14ac:dyDescent="0.25">
      <c r="A382" s="23"/>
      <c r="B382" s="23"/>
      <c r="C382" s="23"/>
      <c r="D382" s="137"/>
      <c r="E382" s="147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</row>
    <row r="383" spans="1:17" ht="12.75" customHeight="1" x14ac:dyDescent="0.25">
      <c r="A383" s="23"/>
      <c r="B383" s="23"/>
      <c r="C383" s="23"/>
      <c r="D383" s="137"/>
      <c r="E383" s="147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</row>
    <row r="384" spans="1:17" ht="12.75" customHeight="1" x14ac:dyDescent="0.25">
      <c r="A384" s="23"/>
      <c r="B384" s="23"/>
      <c r="C384" s="23"/>
      <c r="D384" s="137"/>
      <c r="E384" s="147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</row>
    <row r="385" spans="1:17" ht="12.75" customHeight="1" x14ac:dyDescent="0.25">
      <c r="A385" s="23"/>
      <c r="B385" s="23"/>
      <c r="C385" s="23"/>
      <c r="D385" s="137"/>
      <c r="E385" s="147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</row>
    <row r="386" spans="1:17" ht="12.75" customHeight="1" x14ac:dyDescent="0.25">
      <c r="A386" s="23"/>
      <c r="B386" s="23"/>
      <c r="C386" s="23"/>
      <c r="D386" s="137"/>
      <c r="E386" s="147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</row>
    <row r="387" spans="1:17" ht="12.75" customHeight="1" x14ac:dyDescent="0.25">
      <c r="A387" s="23"/>
      <c r="B387" s="23"/>
      <c r="C387" s="23"/>
      <c r="D387" s="137"/>
      <c r="E387" s="147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</row>
    <row r="388" spans="1:17" ht="12.75" customHeight="1" x14ac:dyDescent="0.25">
      <c r="A388" s="23"/>
      <c r="B388" s="23"/>
      <c r="C388" s="23"/>
      <c r="D388" s="137"/>
      <c r="E388" s="147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</row>
    <row r="389" spans="1:17" ht="12.75" customHeight="1" x14ac:dyDescent="0.25">
      <c r="A389" s="23"/>
      <c r="B389" s="23"/>
      <c r="C389" s="23"/>
      <c r="D389" s="137"/>
      <c r="E389" s="147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</row>
    <row r="390" spans="1:17" ht="12.75" customHeight="1" x14ac:dyDescent="0.25">
      <c r="A390" s="23"/>
      <c r="B390" s="23"/>
      <c r="C390" s="23"/>
      <c r="D390" s="137"/>
      <c r="E390" s="147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</row>
    <row r="391" spans="1:17" ht="12.75" customHeight="1" x14ac:dyDescent="0.25">
      <c r="A391" s="23"/>
      <c r="B391" s="23"/>
      <c r="C391" s="23"/>
      <c r="D391" s="137"/>
      <c r="E391" s="147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</row>
    <row r="392" spans="1:17" ht="12.75" customHeight="1" x14ac:dyDescent="0.25">
      <c r="A392" s="23"/>
      <c r="B392" s="23"/>
      <c r="C392" s="23"/>
      <c r="D392" s="137"/>
      <c r="E392" s="147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</row>
    <row r="393" spans="1:17" ht="12.75" customHeight="1" x14ac:dyDescent="0.25">
      <c r="A393" s="23"/>
      <c r="B393" s="23"/>
      <c r="C393" s="23"/>
      <c r="D393" s="137"/>
      <c r="E393" s="147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</row>
    <row r="394" spans="1:17" ht="12.75" customHeight="1" x14ac:dyDescent="0.25">
      <c r="A394" s="23"/>
      <c r="B394" s="23"/>
      <c r="C394" s="23"/>
      <c r="D394" s="137"/>
      <c r="E394" s="147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</row>
    <row r="395" spans="1:17" ht="12.75" customHeight="1" x14ac:dyDescent="0.25">
      <c r="A395" s="23"/>
      <c r="B395" s="23"/>
      <c r="C395" s="23"/>
      <c r="D395" s="137"/>
      <c r="E395" s="147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</row>
    <row r="396" spans="1:17" ht="12.75" customHeight="1" x14ac:dyDescent="0.25">
      <c r="A396" s="23"/>
      <c r="B396" s="23"/>
      <c r="C396" s="23"/>
      <c r="D396" s="137"/>
      <c r="E396" s="147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</row>
    <row r="397" spans="1:17" ht="12.75" customHeight="1" x14ac:dyDescent="0.25">
      <c r="A397" s="23"/>
      <c r="B397" s="23"/>
      <c r="C397" s="23"/>
      <c r="D397" s="137"/>
      <c r="E397" s="147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</row>
    <row r="398" spans="1:17" ht="12.75" customHeight="1" x14ac:dyDescent="0.25">
      <c r="A398" s="23"/>
      <c r="B398" s="23"/>
      <c r="C398" s="23"/>
      <c r="D398" s="137"/>
      <c r="E398" s="147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</row>
    <row r="399" spans="1:17" ht="12.75" customHeight="1" x14ac:dyDescent="0.25">
      <c r="A399" s="23"/>
      <c r="B399" s="23"/>
      <c r="C399" s="23"/>
      <c r="D399" s="137"/>
      <c r="E399" s="147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</row>
    <row r="400" spans="1:17" ht="12.75" customHeight="1" x14ac:dyDescent="0.25">
      <c r="A400" s="23"/>
      <c r="B400" s="23"/>
      <c r="C400" s="23"/>
      <c r="D400" s="137"/>
      <c r="E400" s="147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</row>
    <row r="401" spans="1:17" ht="12.75" customHeight="1" x14ac:dyDescent="0.25">
      <c r="A401" s="23"/>
      <c r="B401" s="23"/>
      <c r="C401" s="23"/>
      <c r="D401" s="137"/>
      <c r="E401" s="147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</row>
    <row r="402" spans="1:17" ht="12.75" customHeight="1" x14ac:dyDescent="0.25">
      <c r="A402" s="23"/>
      <c r="B402" s="23"/>
      <c r="C402" s="23"/>
      <c r="D402" s="137"/>
      <c r="E402" s="147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</row>
    <row r="403" spans="1:17" ht="12.75" customHeight="1" x14ac:dyDescent="0.25">
      <c r="A403" s="23"/>
      <c r="B403" s="23"/>
      <c r="C403" s="23"/>
      <c r="D403" s="137"/>
      <c r="E403" s="147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</row>
    <row r="404" spans="1:17" ht="12.75" customHeight="1" x14ac:dyDescent="0.25">
      <c r="A404" s="23"/>
      <c r="B404" s="23"/>
      <c r="C404" s="23"/>
      <c r="D404" s="137"/>
      <c r="E404" s="147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</row>
    <row r="405" spans="1:17" ht="12.75" customHeight="1" x14ac:dyDescent="0.25">
      <c r="A405" s="23"/>
      <c r="B405" s="23"/>
      <c r="C405" s="23"/>
      <c r="D405" s="137"/>
      <c r="E405" s="147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</row>
    <row r="406" spans="1:17" ht="12.75" customHeight="1" x14ac:dyDescent="0.25">
      <c r="A406" s="23"/>
      <c r="B406" s="23"/>
      <c r="C406" s="23"/>
      <c r="D406" s="137"/>
      <c r="E406" s="147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</row>
    <row r="407" spans="1:17" ht="12.75" customHeight="1" x14ac:dyDescent="0.25">
      <c r="A407" s="23"/>
      <c r="B407" s="23"/>
      <c r="C407" s="23"/>
      <c r="D407" s="137"/>
      <c r="E407" s="147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</row>
    <row r="408" spans="1:17" ht="12.75" customHeight="1" x14ac:dyDescent="0.25">
      <c r="A408" s="23"/>
      <c r="B408" s="23"/>
      <c r="C408" s="23"/>
      <c r="D408" s="137"/>
      <c r="E408" s="147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</row>
    <row r="409" spans="1:17" ht="12.75" customHeight="1" x14ac:dyDescent="0.25">
      <c r="A409" s="23"/>
      <c r="B409" s="23"/>
      <c r="C409" s="23"/>
      <c r="D409" s="137"/>
      <c r="E409" s="147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</row>
    <row r="410" spans="1:17" ht="12.75" customHeight="1" x14ac:dyDescent="0.25">
      <c r="A410" s="23"/>
      <c r="B410" s="23"/>
      <c r="C410" s="23"/>
      <c r="D410" s="137"/>
      <c r="E410" s="147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</row>
    <row r="411" spans="1:17" ht="12.75" customHeight="1" x14ac:dyDescent="0.25">
      <c r="A411" s="23"/>
      <c r="B411" s="23"/>
      <c r="C411" s="23"/>
      <c r="D411" s="137"/>
      <c r="E411" s="147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</row>
    <row r="412" spans="1:17" ht="12.75" customHeight="1" x14ac:dyDescent="0.25">
      <c r="A412" s="23"/>
      <c r="B412" s="23"/>
      <c r="C412" s="23"/>
      <c r="D412" s="137"/>
      <c r="E412" s="147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</row>
    <row r="413" spans="1:17" ht="12.75" customHeight="1" x14ac:dyDescent="0.25">
      <c r="A413" s="23"/>
      <c r="B413" s="23"/>
      <c r="C413" s="23"/>
      <c r="D413" s="137"/>
      <c r="E413" s="147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</row>
    <row r="414" spans="1:17" ht="12.75" customHeight="1" x14ac:dyDescent="0.25">
      <c r="A414" s="23"/>
      <c r="B414" s="23"/>
      <c r="C414" s="23"/>
      <c r="D414" s="137"/>
      <c r="E414" s="147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</row>
    <row r="415" spans="1:17" ht="12.75" customHeight="1" x14ac:dyDescent="0.25">
      <c r="A415" s="23"/>
      <c r="B415" s="23"/>
      <c r="C415" s="23"/>
      <c r="D415" s="137"/>
      <c r="E415" s="147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</row>
    <row r="416" spans="1:17" ht="12.75" customHeight="1" x14ac:dyDescent="0.25">
      <c r="A416" s="23"/>
      <c r="B416" s="23"/>
      <c r="C416" s="23"/>
      <c r="D416" s="137"/>
      <c r="E416" s="147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</row>
    <row r="417" spans="1:17" ht="12.75" customHeight="1" x14ac:dyDescent="0.25">
      <c r="A417" s="23"/>
      <c r="B417" s="23"/>
      <c r="C417" s="23"/>
      <c r="D417" s="137"/>
      <c r="E417" s="147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</row>
    <row r="418" spans="1:17" ht="12.75" customHeight="1" x14ac:dyDescent="0.25">
      <c r="A418" s="23"/>
      <c r="B418" s="23"/>
      <c r="C418" s="23"/>
      <c r="D418" s="137"/>
      <c r="E418" s="147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</row>
    <row r="419" spans="1:17" ht="12.75" customHeight="1" x14ac:dyDescent="0.25">
      <c r="A419" s="23"/>
      <c r="B419" s="23"/>
      <c r="C419" s="23"/>
      <c r="D419" s="137"/>
      <c r="E419" s="147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</row>
    <row r="420" spans="1:17" ht="12.75" customHeight="1" x14ac:dyDescent="0.25">
      <c r="A420" s="23"/>
      <c r="B420" s="23"/>
      <c r="C420" s="23"/>
      <c r="D420" s="137"/>
      <c r="E420" s="147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</row>
    <row r="421" spans="1:17" ht="12.75" customHeight="1" x14ac:dyDescent="0.25">
      <c r="A421" s="23"/>
      <c r="B421" s="23"/>
      <c r="C421" s="23"/>
      <c r="D421" s="137"/>
      <c r="E421" s="147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</row>
    <row r="422" spans="1:17" ht="12.75" customHeight="1" x14ac:dyDescent="0.25">
      <c r="A422" s="23"/>
      <c r="B422" s="23"/>
      <c r="C422" s="23"/>
      <c r="D422" s="137"/>
      <c r="E422" s="147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</row>
    <row r="423" spans="1:17" ht="12.75" customHeight="1" x14ac:dyDescent="0.25">
      <c r="A423" s="23"/>
      <c r="B423" s="23"/>
      <c r="C423" s="23"/>
      <c r="D423" s="137"/>
      <c r="E423" s="147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</row>
    <row r="424" spans="1:17" ht="12.75" customHeight="1" x14ac:dyDescent="0.25">
      <c r="A424" s="23"/>
      <c r="B424" s="23"/>
      <c r="C424" s="23"/>
      <c r="D424" s="137"/>
      <c r="E424" s="147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</row>
    <row r="425" spans="1:17" ht="12.75" customHeight="1" x14ac:dyDescent="0.25">
      <c r="A425" s="23"/>
      <c r="B425" s="23"/>
      <c r="C425" s="23"/>
      <c r="D425" s="137"/>
      <c r="E425" s="147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</row>
    <row r="426" spans="1:17" ht="12.75" customHeight="1" x14ac:dyDescent="0.25">
      <c r="A426" s="23"/>
      <c r="B426" s="23"/>
      <c r="C426" s="23"/>
      <c r="D426" s="137"/>
      <c r="E426" s="147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</row>
    <row r="427" spans="1:17" ht="12.75" customHeight="1" x14ac:dyDescent="0.25">
      <c r="A427" s="23"/>
      <c r="B427" s="23"/>
      <c r="C427" s="23"/>
      <c r="D427" s="137"/>
      <c r="E427" s="147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</row>
    <row r="428" spans="1:17" ht="12.75" customHeight="1" x14ac:dyDescent="0.25">
      <c r="A428" s="23"/>
      <c r="B428" s="23"/>
      <c r="C428" s="23"/>
      <c r="D428" s="137"/>
      <c r="E428" s="147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</row>
    <row r="429" spans="1:17" ht="12.75" customHeight="1" x14ac:dyDescent="0.25">
      <c r="A429" s="23"/>
      <c r="B429" s="23"/>
      <c r="C429" s="23"/>
      <c r="D429" s="137"/>
      <c r="E429" s="147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</row>
    <row r="430" spans="1:17" ht="12.75" customHeight="1" x14ac:dyDescent="0.25">
      <c r="A430" s="23"/>
      <c r="B430" s="23"/>
      <c r="C430" s="23"/>
      <c r="D430" s="137"/>
      <c r="E430" s="147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</row>
    <row r="431" spans="1:17" ht="12.75" customHeight="1" x14ac:dyDescent="0.25">
      <c r="A431" s="23"/>
      <c r="B431" s="23"/>
      <c r="C431" s="23"/>
      <c r="D431" s="137"/>
      <c r="E431" s="147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</row>
    <row r="432" spans="1:17" ht="12.75" customHeight="1" x14ac:dyDescent="0.25">
      <c r="A432" s="23"/>
      <c r="B432" s="23"/>
      <c r="C432" s="23"/>
      <c r="D432" s="137"/>
      <c r="E432" s="147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</row>
    <row r="433" spans="1:17" ht="12.75" customHeight="1" x14ac:dyDescent="0.25">
      <c r="A433" s="23"/>
      <c r="B433" s="23"/>
      <c r="C433" s="23"/>
      <c r="D433" s="137"/>
      <c r="E433" s="147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</row>
    <row r="434" spans="1:17" ht="12.75" customHeight="1" x14ac:dyDescent="0.25">
      <c r="A434" s="23"/>
      <c r="B434" s="23"/>
      <c r="C434" s="23"/>
      <c r="D434" s="137"/>
      <c r="E434" s="147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</row>
    <row r="435" spans="1:17" ht="12.75" customHeight="1" x14ac:dyDescent="0.25">
      <c r="A435" s="23"/>
      <c r="B435" s="23"/>
      <c r="C435" s="23"/>
      <c r="D435" s="137"/>
      <c r="E435" s="147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</row>
    <row r="436" spans="1:17" ht="12.75" customHeight="1" x14ac:dyDescent="0.25">
      <c r="A436" s="23"/>
      <c r="B436" s="23"/>
      <c r="C436" s="23"/>
      <c r="D436" s="137"/>
      <c r="E436" s="147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</row>
    <row r="437" spans="1:17" ht="12.75" customHeight="1" x14ac:dyDescent="0.25">
      <c r="A437" s="23"/>
      <c r="B437" s="23"/>
      <c r="C437" s="23"/>
      <c r="D437" s="137"/>
      <c r="E437" s="147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</row>
    <row r="438" spans="1:17" ht="12.75" customHeight="1" x14ac:dyDescent="0.25">
      <c r="A438" s="23"/>
      <c r="B438" s="23"/>
      <c r="C438" s="23"/>
      <c r="D438" s="137"/>
      <c r="E438" s="147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</row>
    <row r="439" spans="1:17" ht="12.75" customHeight="1" x14ac:dyDescent="0.25">
      <c r="A439" s="23"/>
      <c r="B439" s="23"/>
      <c r="C439" s="23"/>
      <c r="D439" s="137"/>
      <c r="E439" s="147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</row>
    <row r="440" spans="1:17" ht="12.75" customHeight="1" x14ac:dyDescent="0.25">
      <c r="A440" s="23"/>
      <c r="B440" s="23"/>
      <c r="C440" s="23"/>
      <c r="D440" s="137"/>
      <c r="E440" s="147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</row>
    <row r="441" spans="1:17" ht="12.75" customHeight="1" x14ac:dyDescent="0.25">
      <c r="A441" s="23"/>
      <c r="B441" s="23"/>
      <c r="C441" s="23"/>
      <c r="D441" s="137"/>
      <c r="E441" s="147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</row>
    <row r="442" spans="1:17" ht="12.75" customHeight="1" x14ac:dyDescent="0.25">
      <c r="A442" s="23"/>
      <c r="B442" s="23"/>
      <c r="C442" s="23"/>
      <c r="D442" s="137"/>
      <c r="E442" s="147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</row>
    <row r="443" spans="1:17" ht="12.75" customHeight="1" x14ac:dyDescent="0.25">
      <c r="A443" s="23"/>
      <c r="B443" s="23"/>
      <c r="C443" s="23"/>
      <c r="D443" s="137"/>
      <c r="E443" s="147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</row>
    <row r="444" spans="1:17" ht="12.75" customHeight="1" x14ac:dyDescent="0.25">
      <c r="A444" s="23"/>
      <c r="B444" s="23"/>
      <c r="C444" s="23"/>
      <c r="D444" s="137"/>
      <c r="E444" s="147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</row>
    <row r="445" spans="1:17" ht="12.75" customHeight="1" x14ac:dyDescent="0.25">
      <c r="A445" s="23"/>
      <c r="B445" s="23"/>
      <c r="C445" s="23"/>
      <c r="D445" s="137"/>
      <c r="E445" s="147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</row>
    <row r="446" spans="1:17" ht="12.75" customHeight="1" x14ac:dyDescent="0.25">
      <c r="A446" s="23"/>
      <c r="B446" s="23"/>
      <c r="C446" s="23"/>
      <c r="D446" s="137"/>
      <c r="E446" s="147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</row>
    <row r="447" spans="1:17" ht="12.75" customHeight="1" x14ac:dyDescent="0.25">
      <c r="A447" s="23"/>
      <c r="B447" s="23"/>
      <c r="C447" s="23"/>
      <c r="D447" s="137"/>
      <c r="E447" s="147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</row>
    <row r="448" spans="1:17" ht="12.75" customHeight="1" x14ac:dyDescent="0.25">
      <c r="A448" s="23"/>
      <c r="B448" s="23"/>
      <c r="C448" s="23"/>
      <c r="D448" s="137"/>
      <c r="E448" s="147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</row>
    <row r="449" spans="1:17" ht="12.75" customHeight="1" x14ac:dyDescent="0.25">
      <c r="A449" s="23"/>
      <c r="B449" s="23"/>
      <c r="C449" s="23"/>
      <c r="D449" s="137"/>
      <c r="E449" s="147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</row>
    <row r="450" spans="1:17" ht="12.75" customHeight="1" x14ac:dyDescent="0.25">
      <c r="A450" s="23"/>
      <c r="B450" s="23"/>
      <c r="C450" s="23"/>
      <c r="D450" s="137"/>
      <c r="E450" s="147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</row>
    <row r="451" spans="1:17" ht="12.75" customHeight="1" x14ac:dyDescent="0.25">
      <c r="A451" s="23"/>
      <c r="B451" s="23"/>
      <c r="C451" s="23"/>
      <c r="D451" s="137"/>
      <c r="E451" s="147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</row>
    <row r="452" spans="1:17" ht="12.75" customHeight="1" x14ac:dyDescent="0.25">
      <c r="A452" s="23"/>
      <c r="B452" s="23"/>
      <c r="C452" s="23"/>
      <c r="D452" s="137"/>
      <c r="E452" s="147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</row>
    <row r="453" spans="1:17" ht="12.75" customHeight="1" x14ac:dyDescent="0.25">
      <c r="A453" s="23"/>
      <c r="B453" s="23"/>
      <c r="C453" s="23"/>
      <c r="D453" s="137"/>
      <c r="E453" s="147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</row>
    <row r="454" spans="1:17" ht="12.75" customHeight="1" x14ac:dyDescent="0.25">
      <c r="A454" s="23"/>
      <c r="B454" s="23"/>
      <c r="C454" s="23"/>
      <c r="D454" s="137"/>
      <c r="E454" s="147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</row>
    <row r="455" spans="1:17" ht="12.75" customHeight="1" x14ac:dyDescent="0.25">
      <c r="A455" s="23"/>
      <c r="B455" s="23"/>
      <c r="C455" s="23"/>
      <c r="D455" s="137"/>
      <c r="E455" s="147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</row>
    <row r="456" spans="1:17" ht="12.75" customHeight="1" x14ac:dyDescent="0.25">
      <c r="A456" s="23"/>
      <c r="B456" s="23"/>
      <c r="C456" s="23"/>
      <c r="D456" s="137"/>
      <c r="E456" s="147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</row>
    <row r="457" spans="1:17" ht="12.75" customHeight="1" x14ac:dyDescent="0.25">
      <c r="A457" s="23"/>
      <c r="B457" s="23"/>
      <c r="C457" s="23"/>
      <c r="D457" s="137"/>
      <c r="E457" s="147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</row>
    <row r="458" spans="1:17" ht="12.75" customHeight="1" x14ac:dyDescent="0.25">
      <c r="A458" s="23"/>
      <c r="B458" s="23"/>
      <c r="C458" s="23"/>
      <c r="D458" s="137"/>
      <c r="E458" s="147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</row>
    <row r="459" spans="1:17" ht="12.75" customHeight="1" x14ac:dyDescent="0.25">
      <c r="A459" s="23"/>
      <c r="B459" s="23"/>
      <c r="C459" s="23"/>
      <c r="D459" s="137"/>
      <c r="E459" s="147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</row>
    <row r="460" spans="1:17" ht="12.75" customHeight="1" x14ac:dyDescent="0.25">
      <c r="A460" s="23"/>
      <c r="B460" s="23"/>
      <c r="C460" s="23"/>
      <c r="D460" s="137"/>
      <c r="E460" s="147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</row>
    <row r="461" spans="1:17" ht="12.75" customHeight="1" x14ac:dyDescent="0.25">
      <c r="A461" s="23"/>
      <c r="B461" s="23"/>
      <c r="C461" s="23"/>
      <c r="D461" s="137"/>
      <c r="E461" s="147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</row>
    <row r="462" spans="1:17" ht="12.75" customHeight="1" x14ac:dyDescent="0.25">
      <c r="A462" s="23"/>
      <c r="B462" s="23"/>
      <c r="C462" s="23"/>
      <c r="D462" s="137"/>
      <c r="E462" s="147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</row>
    <row r="463" spans="1:17" ht="12.75" customHeight="1" x14ac:dyDescent="0.25">
      <c r="A463" s="23"/>
      <c r="B463" s="23"/>
      <c r="C463" s="23"/>
      <c r="D463" s="137"/>
      <c r="E463" s="147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</row>
    <row r="464" spans="1:17" ht="12.75" customHeight="1" x14ac:dyDescent="0.25">
      <c r="A464" s="23"/>
      <c r="B464" s="23"/>
      <c r="C464" s="23"/>
      <c r="D464" s="137"/>
      <c r="E464" s="147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</row>
    <row r="465" spans="1:17" ht="12.75" customHeight="1" x14ac:dyDescent="0.25">
      <c r="A465" s="23"/>
      <c r="B465" s="23"/>
      <c r="C465" s="23"/>
      <c r="D465" s="137"/>
      <c r="E465" s="147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</row>
    <row r="466" spans="1:17" ht="12.75" customHeight="1" x14ac:dyDescent="0.25">
      <c r="A466" s="23"/>
      <c r="B466" s="23"/>
      <c r="C466" s="23"/>
      <c r="D466" s="137"/>
      <c r="E466" s="147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</row>
    <row r="467" spans="1:17" ht="12.75" customHeight="1" x14ac:dyDescent="0.25">
      <c r="A467" s="23"/>
      <c r="B467" s="23"/>
      <c r="C467" s="23"/>
      <c r="D467" s="137"/>
      <c r="E467" s="147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</row>
    <row r="468" spans="1:17" ht="12.75" customHeight="1" x14ac:dyDescent="0.25">
      <c r="A468" s="23"/>
      <c r="B468" s="23"/>
      <c r="C468" s="23"/>
      <c r="D468" s="137"/>
      <c r="E468" s="147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</row>
    <row r="469" spans="1:17" ht="12.75" customHeight="1" x14ac:dyDescent="0.25">
      <c r="A469" s="23"/>
      <c r="B469" s="23"/>
      <c r="C469" s="23"/>
      <c r="D469" s="137"/>
      <c r="E469" s="147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</row>
    <row r="470" spans="1:17" ht="12.75" customHeight="1" x14ac:dyDescent="0.25">
      <c r="A470" s="23"/>
      <c r="B470" s="23"/>
      <c r="C470" s="23"/>
      <c r="D470" s="137"/>
      <c r="E470" s="147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</row>
    <row r="471" spans="1:17" ht="12.75" customHeight="1" x14ac:dyDescent="0.25">
      <c r="A471" s="23"/>
      <c r="B471" s="23"/>
      <c r="C471" s="23"/>
      <c r="D471" s="137"/>
      <c r="E471" s="147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</row>
    <row r="472" spans="1:17" ht="12.75" customHeight="1" x14ac:dyDescent="0.25">
      <c r="A472" s="23"/>
      <c r="B472" s="23"/>
      <c r="C472" s="23"/>
      <c r="D472" s="137"/>
      <c r="E472" s="147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</row>
    <row r="473" spans="1:17" ht="12.75" customHeight="1" x14ac:dyDescent="0.25">
      <c r="A473" s="23"/>
      <c r="B473" s="23"/>
      <c r="C473" s="23"/>
      <c r="D473" s="137"/>
      <c r="E473" s="147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</row>
    <row r="474" spans="1:17" ht="12.75" customHeight="1" x14ac:dyDescent="0.25">
      <c r="A474" s="23"/>
      <c r="B474" s="23"/>
      <c r="C474" s="23"/>
      <c r="D474" s="137"/>
      <c r="E474" s="147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</row>
    <row r="475" spans="1:17" ht="12.75" customHeight="1" x14ac:dyDescent="0.25">
      <c r="A475" s="23"/>
      <c r="B475" s="23"/>
      <c r="C475" s="23"/>
      <c r="D475" s="137"/>
      <c r="E475" s="147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</row>
    <row r="476" spans="1:17" ht="12.75" customHeight="1" x14ac:dyDescent="0.25">
      <c r="A476" s="23"/>
      <c r="B476" s="23"/>
      <c r="C476" s="23"/>
      <c r="D476" s="137"/>
      <c r="E476" s="147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</row>
    <row r="477" spans="1:17" ht="12.75" customHeight="1" x14ac:dyDescent="0.25">
      <c r="A477" s="23"/>
      <c r="B477" s="23"/>
      <c r="C477" s="23"/>
      <c r="D477" s="137"/>
      <c r="E477" s="147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</row>
    <row r="478" spans="1:17" ht="12.75" customHeight="1" x14ac:dyDescent="0.25">
      <c r="A478" s="23"/>
      <c r="B478" s="23"/>
      <c r="C478" s="23"/>
      <c r="D478" s="137"/>
      <c r="E478" s="147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</row>
    <row r="479" spans="1:17" ht="12.75" customHeight="1" x14ac:dyDescent="0.25">
      <c r="A479" s="23"/>
      <c r="B479" s="23"/>
      <c r="C479" s="23"/>
      <c r="D479" s="137"/>
      <c r="E479" s="147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</row>
    <row r="480" spans="1:17" ht="12.75" customHeight="1" x14ac:dyDescent="0.25">
      <c r="A480" s="23"/>
      <c r="B480" s="23"/>
      <c r="C480" s="23"/>
      <c r="D480" s="137"/>
      <c r="E480" s="147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</row>
    <row r="481" spans="1:17" ht="12.75" customHeight="1" x14ac:dyDescent="0.25">
      <c r="A481" s="23"/>
      <c r="B481" s="23"/>
      <c r="C481" s="23"/>
      <c r="D481" s="137"/>
      <c r="E481" s="147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</row>
    <row r="482" spans="1:17" ht="12.75" customHeight="1" x14ac:dyDescent="0.25">
      <c r="A482" s="23"/>
      <c r="B482" s="23"/>
      <c r="C482" s="23"/>
      <c r="D482" s="137"/>
      <c r="E482" s="147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</row>
    <row r="483" spans="1:17" ht="12.75" customHeight="1" x14ac:dyDescent="0.25">
      <c r="A483" s="23"/>
      <c r="B483" s="23"/>
      <c r="C483" s="23"/>
      <c r="D483" s="137"/>
      <c r="E483" s="147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</row>
    <row r="484" spans="1:17" ht="12.75" customHeight="1" x14ac:dyDescent="0.25">
      <c r="A484" s="23"/>
      <c r="B484" s="23"/>
      <c r="C484" s="23"/>
      <c r="D484" s="137"/>
      <c r="E484" s="147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</row>
    <row r="485" spans="1:17" ht="12.75" customHeight="1" x14ac:dyDescent="0.25">
      <c r="A485" s="23"/>
      <c r="B485" s="23"/>
      <c r="C485" s="23"/>
      <c r="D485" s="137"/>
      <c r="E485" s="147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</row>
    <row r="486" spans="1:17" ht="12.75" customHeight="1" x14ac:dyDescent="0.25">
      <c r="A486" s="23"/>
      <c r="B486" s="23"/>
      <c r="C486" s="23"/>
      <c r="D486" s="137"/>
      <c r="E486" s="147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</row>
    <row r="487" spans="1:17" ht="12.75" customHeight="1" x14ac:dyDescent="0.25">
      <c r="A487" s="23"/>
      <c r="B487" s="23"/>
      <c r="C487" s="23"/>
      <c r="D487" s="137"/>
      <c r="E487" s="147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</row>
    <row r="488" spans="1:17" ht="12.75" customHeight="1" x14ac:dyDescent="0.25">
      <c r="A488" s="23"/>
      <c r="B488" s="23"/>
      <c r="C488" s="23"/>
      <c r="D488" s="137"/>
      <c r="E488" s="147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</row>
    <row r="489" spans="1:17" ht="12.75" customHeight="1" x14ac:dyDescent="0.25">
      <c r="A489" s="23"/>
      <c r="B489" s="23"/>
      <c r="C489" s="23"/>
      <c r="D489" s="137"/>
      <c r="E489" s="147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</row>
    <row r="490" spans="1:17" ht="12.75" customHeight="1" x14ac:dyDescent="0.25">
      <c r="A490" s="23"/>
      <c r="B490" s="23"/>
      <c r="C490" s="23"/>
      <c r="D490" s="137"/>
      <c r="E490" s="147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</row>
    <row r="491" spans="1:17" ht="12.75" customHeight="1" x14ac:dyDescent="0.25">
      <c r="A491" s="23"/>
      <c r="B491" s="23"/>
      <c r="C491" s="23"/>
      <c r="D491" s="137"/>
      <c r="E491" s="147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</row>
    <row r="492" spans="1:17" ht="12.75" customHeight="1" x14ac:dyDescent="0.25">
      <c r="A492" s="23"/>
      <c r="B492" s="23"/>
      <c r="C492" s="23"/>
      <c r="D492" s="137"/>
      <c r="E492" s="147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</row>
    <row r="493" spans="1:17" ht="12.75" customHeight="1" x14ac:dyDescent="0.25">
      <c r="A493" s="23"/>
      <c r="B493" s="23"/>
      <c r="C493" s="23"/>
      <c r="D493" s="137"/>
      <c r="E493" s="147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</row>
    <row r="494" spans="1:17" ht="12.75" customHeight="1" x14ac:dyDescent="0.25">
      <c r="A494" s="23"/>
      <c r="B494" s="23"/>
      <c r="C494" s="23"/>
      <c r="D494" s="137"/>
      <c r="E494" s="147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</row>
    <row r="495" spans="1:17" ht="12.75" customHeight="1" x14ac:dyDescent="0.25">
      <c r="A495" s="23"/>
      <c r="B495" s="23"/>
      <c r="C495" s="23"/>
      <c r="D495" s="137"/>
      <c r="E495" s="147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</row>
    <row r="496" spans="1:17" ht="12.75" customHeight="1" x14ac:dyDescent="0.25">
      <c r="A496" s="23"/>
      <c r="B496" s="23"/>
      <c r="C496" s="23"/>
      <c r="D496" s="137"/>
      <c r="E496" s="147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</row>
    <row r="497" spans="1:17" ht="12.75" customHeight="1" x14ac:dyDescent="0.25">
      <c r="A497" s="23"/>
      <c r="B497" s="23"/>
      <c r="C497" s="23"/>
      <c r="D497" s="137"/>
      <c r="E497" s="147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</row>
    <row r="498" spans="1:17" ht="12.75" customHeight="1" x14ac:dyDescent="0.25">
      <c r="A498" s="23"/>
      <c r="B498" s="23"/>
      <c r="C498" s="23"/>
      <c r="D498" s="137"/>
      <c r="E498" s="147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</row>
    <row r="499" spans="1:17" ht="12.75" customHeight="1" x14ac:dyDescent="0.25">
      <c r="A499" s="23"/>
      <c r="B499" s="23"/>
      <c r="C499" s="23"/>
      <c r="D499" s="137"/>
      <c r="E499" s="147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</row>
    <row r="500" spans="1:17" ht="12.75" customHeight="1" x14ac:dyDescent="0.25">
      <c r="A500" s="23"/>
      <c r="B500" s="23"/>
      <c r="C500" s="23"/>
      <c r="D500" s="137"/>
      <c r="E500" s="147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</row>
    <row r="501" spans="1:17" ht="12.75" customHeight="1" x14ac:dyDescent="0.25">
      <c r="A501" s="23"/>
      <c r="B501" s="23"/>
      <c r="C501" s="23"/>
      <c r="D501" s="137"/>
      <c r="E501" s="147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</row>
    <row r="502" spans="1:17" ht="12.75" customHeight="1" x14ac:dyDescent="0.25">
      <c r="A502" s="23"/>
      <c r="B502" s="23"/>
      <c r="C502" s="23"/>
      <c r="D502" s="137"/>
      <c r="E502" s="147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</row>
    <row r="503" spans="1:17" ht="12.75" customHeight="1" x14ac:dyDescent="0.25">
      <c r="A503" s="23"/>
      <c r="B503" s="23"/>
      <c r="C503" s="23"/>
      <c r="D503" s="137"/>
      <c r="E503" s="147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</row>
    <row r="504" spans="1:17" ht="12.75" customHeight="1" x14ac:dyDescent="0.25">
      <c r="A504" s="23"/>
      <c r="B504" s="23"/>
      <c r="C504" s="23"/>
      <c r="D504" s="137"/>
      <c r="E504" s="147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</row>
    <row r="505" spans="1:17" ht="12.75" customHeight="1" x14ac:dyDescent="0.25">
      <c r="A505" s="23"/>
      <c r="B505" s="23"/>
      <c r="C505" s="23"/>
      <c r="D505" s="137"/>
      <c r="E505" s="147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</row>
    <row r="506" spans="1:17" ht="12.75" customHeight="1" x14ac:dyDescent="0.25">
      <c r="A506" s="23"/>
      <c r="B506" s="23"/>
      <c r="C506" s="23"/>
      <c r="D506" s="137"/>
      <c r="E506" s="147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</row>
    <row r="507" spans="1:17" ht="12.75" customHeight="1" x14ac:dyDescent="0.25">
      <c r="A507" s="23"/>
      <c r="B507" s="23"/>
      <c r="C507" s="23"/>
      <c r="D507" s="137"/>
      <c r="E507" s="147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</row>
    <row r="508" spans="1:17" ht="12.75" customHeight="1" x14ac:dyDescent="0.25">
      <c r="A508" s="23"/>
      <c r="B508" s="23"/>
      <c r="C508" s="23"/>
      <c r="D508" s="137"/>
      <c r="E508" s="147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</row>
    <row r="509" spans="1:17" ht="12.75" customHeight="1" x14ac:dyDescent="0.25">
      <c r="A509" s="23"/>
      <c r="B509" s="23"/>
      <c r="C509" s="23"/>
      <c r="D509" s="137"/>
      <c r="E509" s="147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</row>
    <row r="510" spans="1:17" ht="12.75" customHeight="1" x14ac:dyDescent="0.25">
      <c r="A510" s="23"/>
      <c r="B510" s="23"/>
      <c r="C510" s="23"/>
      <c r="D510" s="137"/>
      <c r="E510" s="147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</row>
    <row r="511" spans="1:17" ht="12.75" customHeight="1" x14ac:dyDescent="0.25">
      <c r="A511" s="23"/>
      <c r="B511" s="23"/>
      <c r="C511" s="23"/>
      <c r="D511" s="137"/>
      <c r="E511" s="147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</row>
    <row r="512" spans="1:17" ht="12.75" customHeight="1" x14ac:dyDescent="0.25">
      <c r="A512" s="23"/>
      <c r="B512" s="23"/>
      <c r="C512" s="23"/>
      <c r="D512" s="137"/>
      <c r="E512" s="147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</row>
    <row r="513" spans="1:17" ht="12.75" customHeight="1" x14ac:dyDescent="0.25">
      <c r="A513" s="23"/>
      <c r="B513" s="23"/>
      <c r="C513" s="23"/>
      <c r="D513" s="137"/>
      <c r="E513" s="147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</row>
    <row r="514" spans="1:17" ht="12.75" customHeight="1" x14ac:dyDescent="0.25">
      <c r="A514" s="23"/>
      <c r="B514" s="23"/>
      <c r="C514" s="23"/>
      <c r="D514" s="137"/>
      <c r="E514" s="147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</row>
    <row r="515" spans="1:17" ht="12.75" customHeight="1" x14ac:dyDescent="0.25">
      <c r="A515" s="23"/>
      <c r="B515" s="23"/>
      <c r="C515" s="23"/>
      <c r="D515" s="137"/>
      <c r="E515" s="147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</row>
    <row r="516" spans="1:17" ht="12.75" customHeight="1" x14ac:dyDescent="0.25">
      <c r="A516" s="23"/>
      <c r="B516" s="23"/>
      <c r="C516" s="23"/>
      <c r="D516" s="137"/>
      <c r="E516" s="147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</row>
    <row r="517" spans="1:17" ht="12.75" customHeight="1" x14ac:dyDescent="0.25">
      <c r="A517" s="23"/>
      <c r="B517" s="23"/>
      <c r="C517" s="23"/>
      <c r="D517" s="137"/>
      <c r="E517" s="147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</row>
    <row r="518" spans="1:17" ht="12.75" customHeight="1" x14ac:dyDescent="0.25">
      <c r="A518" s="23"/>
      <c r="B518" s="23"/>
      <c r="C518" s="23"/>
      <c r="D518" s="137"/>
      <c r="E518" s="147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</row>
    <row r="519" spans="1:17" ht="12.75" customHeight="1" x14ac:dyDescent="0.25">
      <c r="A519" s="23"/>
      <c r="B519" s="23"/>
      <c r="C519" s="23"/>
      <c r="D519" s="137"/>
      <c r="E519" s="147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</row>
    <row r="520" spans="1:17" ht="12.75" customHeight="1" x14ac:dyDescent="0.25">
      <c r="A520" s="23"/>
      <c r="B520" s="23"/>
      <c r="C520" s="23"/>
      <c r="D520" s="137"/>
      <c r="E520" s="147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</row>
    <row r="521" spans="1:17" ht="12.75" customHeight="1" x14ac:dyDescent="0.25">
      <c r="A521" s="23"/>
      <c r="B521" s="23"/>
      <c r="C521" s="23"/>
      <c r="D521" s="137"/>
      <c r="E521" s="147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</row>
    <row r="522" spans="1:17" ht="12.75" customHeight="1" x14ac:dyDescent="0.25">
      <c r="A522" s="23"/>
      <c r="B522" s="23"/>
      <c r="C522" s="23"/>
      <c r="D522" s="137"/>
      <c r="E522" s="147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</row>
    <row r="523" spans="1:17" ht="12.75" customHeight="1" x14ac:dyDescent="0.25">
      <c r="A523" s="23"/>
      <c r="B523" s="23"/>
      <c r="C523" s="23"/>
      <c r="D523" s="137"/>
      <c r="E523" s="147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</row>
    <row r="524" spans="1:17" ht="12.75" customHeight="1" x14ac:dyDescent="0.25">
      <c r="A524" s="23"/>
      <c r="B524" s="23"/>
      <c r="C524" s="23"/>
      <c r="D524" s="137"/>
      <c r="E524" s="147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</row>
    <row r="525" spans="1:17" ht="12.75" customHeight="1" x14ac:dyDescent="0.25">
      <c r="A525" s="23"/>
      <c r="B525" s="23"/>
      <c r="C525" s="23"/>
      <c r="D525" s="137"/>
      <c r="E525" s="147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</row>
    <row r="526" spans="1:17" ht="12.75" customHeight="1" x14ac:dyDescent="0.25">
      <c r="A526" s="23"/>
      <c r="B526" s="23"/>
      <c r="C526" s="23"/>
      <c r="D526" s="137"/>
      <c r="E526" s="147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</row>
    <row r="527" spans="1:17" ht="12.75" customHeight="1" x14ac:dyDescent="0.25">
      <c r="A527" s="23"/>
      <c r="B527" s="23"/>
      <c r="C527" s="23"/>
      <c r="D527" s="137"/>
      <c r="E527" s="147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</row>
    <row r="528" spans="1:17" ht="12.75" customHeight="1" x14ac:dyDescent="0.25">
      <c r="A528" s="23"/>
      <c r="B528" s="23"/>
      <c r="C528" s="23"/>
      <c r="D528" s="137"/>
      <c r="E528" s="147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</row>
    <row r="529" spans="1:17" ht="12.75" customHeight="1" x14ac:dyDescent="0.25">
      <c r="A529" s="23"/>
      <c r="B529" s="23"/>
      <c r="C529" s="23"/>
      <c r="D529" s="137"/>
      <c r="E529" s="147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</row>
    <row r="530" spans="1:17" ht="12.75" customHeight="1" x14ac:dyDescent="0.25">
      <c r="A530" s="23"/>
      <c r="B530" s="23"/>
      <c r="C530" s="23"/>
      <c r="D530" s="137"/>
      <c r="E530" s="147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</row>
    <row r="531" spans="1:17" ht="12.75" customHeight="1" x14ac:dyDescent="0.25">
      <c r="A531" s="23"/>
      <c r="B531" s="23"/>
      <c r="C531" s="23"/>
      <c r="D531" s="137"/>
      <c r="E531" s="147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</row>
    <row r="532" spans="1:17" ht="12.75" customHeight="1" x14ac:dyDescent="0.25">
      <c r="A532" s="23"/>
      <c r="B532" s="23"/>
      <c r="C532" s="23"/>
      <c r="D532" s="137"/>
      <c r="E532" s="147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</row>
    <row r="533" spans="1:17" ht="12.75" customHeight="1" x14ac:dyDescent="0.25">
      <c r="A533" s="23"/>
      <c r="B533" s="23"/>
      <c r="C533" s="23"/>
      <c r="D533" s="137"/>
      <c r="E533" s="147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</row>
    <row r="534" spans="1:17" ht="12.75" customHeight="1" x14ac:dyDescent="0.25">
      <c r="A534" s="23"/>
      <c r="B534" s="23"/>
      <c r="C534" s="23"/>
      <c r="D534" s="137"/>
      <c r="E534" s="147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</row>
    <row r="535" spans="1:17" ht="12.75" customHeight="1" x14ac:dyDescent="0.25">
      <c r="A535" s="23"/>
      <c r="B535" s="23"/>
      <c r="C535" s="23"/>
      <c r="D535" s="137"/>
      <c r="E535" s="147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</row>
    <row r="536" spans="1:17" ht="12.75" customHeight="1" x14ac:dyDescent="0.25">
      <c r="A536" s="23"/>
      <c r="B536" s="23"/>
      <c r="C536" s="23"/>
      <c r="D536" s="137"/>
      <c r="E536" s="147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</row>
    <row r="537" spans="1:17" ht="12.75" customHeight="1" x14ac:dyDescent="0.25">
      <c r="A537" s="23"/>
      <c r="B537" s="23"/>
      <c r="C537" s="23"/>
      <c r="D537" s="137"/>
      <c r="E537" s="147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</row>
    <row r="538" spans="1:17" ht="12.75" customHeight="1" x14ac:dyDescent="0.25">
      <c r="A538" s="23"/>
      <c r="B538" s="23"/>
      <c r="C538" s="23"/>
      <c r="D538" s="137"/>
      <c r="E538" s="147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</row>
    <row r="539" spans="1:17" ht="12.75" customHeight="1" x14ac:dyDescent="0.25">
      <c r="A539" s="23"/>
      <c r="B539" s="23"/>
      <c r="C539" s="23"/>
      <c r="D539" s="137"/>
      <c r="E539" s="147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</row>
    <row r="540" spans="1:17" ht="12.75" customHeight="1" x14ac:dyDescent="0.25">
      <c r="A540" s="23"/>
      <c r="B540" s="23"/>
      <c r="C540" s="23"/>
      <c r="D540" s="137"/>
      <c r="E540" s="147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</row>
    <row r="541" spans="1:17" ht="12.75" customHeight="1" x14ac:dyDescent="0.25">
      <c r="A541" s="23"/>
      <c r="B541" s="23"/>
      <c r="C541" s="23"/>
      <c r="D541" s="137"/>
      <c r="E541" s="147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</row>
    <row r="542" spans="1:17" ht="12.75" customHeight="1" x14ac:dyDescent="0.25">
      <c r="A542" s="23"/>
      <c r="B542" s="23"/>
      <c r="C542" s="23"/>
      <c r="D542" s="137"/>
      <c r="E542" s="147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</row>
    <row r="543" spans="1:17" ht="12.75" customHeight="1" x14ac:dyDescent="0.25">
      <c r="A543" s="23"/>
      <c r="B543" s="23"/>
      <c r="C543" s="23"/>
      <c r="D543" s="137"/>
      <c r="E543" s="147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</row>
    <row r="544" spans="1:17" ht="12.75" customHeight="1" x14ac:dyDescent="0.25">
      <c r="A544" s="23"/>
      <c r="B544" s="23"/>
      <c r="C544" s="23"/>
      <c r="D544" s="137"/>
      <c r="E544" s="147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</row>
    <row r="545" spans="1:17" ht="12.75" customHeight="1" x14ac:dyDescent="0.25">
      <c r="A545" s="23"/>
      <c r="B545" s="23"/>
      <c r="C545" s="23"/>
      <c r="D545" s="137"/>
      <c r="E545" s="147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</row>
    <row r="546" spans="1:17" ht="12.75" customHeight="1" x14ac:dyDescent="0.25">
      <c r="A546" s="23"/>
      <c r="B546" s="23"/>
      <c r="C546" s="23"/>
      <c r="D546" s="137"/>
      <c r="E546" s="147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</row>
    <row r="547" spans="1:17" ht="12.75" customHeight="1" x14ac:dyDescent="0.25">
      <c r="A547" s="23"/>
      <c r="B547" s="23"/>
      <c r="C547" s="23"/>
      <c r="D547" s="137"/>
      <c r="E547" s="147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</row>
    <row r="548" spans="1:17" ht="12.75" customHeight="1" x14ac:dyDescent="0.25">
      <c r="A548" s="23"/>
      <c r="B548" s="23"/>
      <c r="C548" s="23"/>
      <c r="D548" s="137"/>
      <c r="E548" s="147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</row>
    <row r="549" spans="1:17" ht="12.75" customHeight="1" x14ac:dyDescent="0.25">
      <c r="A549" s="23"/>
      <c r="B549" s="23"/>
      <c r="C549" s="23"/>
      <c r="D549" s="137"/>
      <c r="E549" s="147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</row>
    <row r="550" spans="1:17" ht="12.75" customHeight="1" x14ac:dyDescent="0.25">
      <c r="A550" s="23"/>
      <c r="B550" s="23"/>
      <c r="C550" s="23"/>
      <c r="D550" s="137"/>
      <c r="E550" s="147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</row>
    <row r="551" spans="1:17" ht="12.75" customHeight="1" x14ac:dyDescent="0.25">
      <c r="A551" s="23"/>
      <c r="B551" s="23"/>
      <c r="C551" s="23"/>
      <c r="D551" s="137"/>
      <c r="E551" s="147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</row>
    <row r="552" spans="1:17" ht="12.75" customHeight="1" x14ac:dyDescent="0.25">
      <c r="A552" s="23"/>
      <c r="B552" s="23"/>
      <c r="C552" s="23"/>
      <c r="D552" s="137"/>
      <c r="E552" s="147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</row>
    <row r="553" spans="1:17" ht="12.75" customHeight="1" x14ac:dyDescent="0.25">
      <c r="A553" s="23"/>
      <c r="B553" s="23"/>
      <c r="C553" s="23"/>
      <c r="D553" s="137"/>
      <c r="E553" s="147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</row>
    <row r="554" spans="1:17" ht="12.75" customHeight="1" x14ac:dyDescent="0.25">
      <c r="A554" s="23"/>
      <c r="B554" s="23"/>
      <c r="C554" s="23"/>
      <c r="D554" s="137"/>
      <c r="E554" s="147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</row>
    <row r="555" spans="1:17" ht="12.75" customHeight="1" x14ac:dyDescent="0.25">
      <c r="A555" s="23"/>
      <c r="B555" s="23"/>
      <c r="C555" s="23"/>
      <c r="D555" s="137"/>
      <c r="E555" s="147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</row>
    <row r="556" spans="1:17" ht="12.75" customHeight="1" x14ac:dyDescent="0.25">
      <c r="A556" s="23"/>
      <c r="B556" s="23"/>
      <c r="C556" s="23"/>
      <c r="D556" s="137"/>
      <c r="E556" s="147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</row>
    <row r="557" spans="1:17" ht="12.75" customHeight="1" x14ac:dyDescent="0.25">
      <c r="A557" s="23"/>
      <c r="B557" s="23"/>
      <c r="C557" s="23"/>
      <c r="D557" s="137"/>
      <c r="E557" s="147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</row>
    <row r="558" spans="1:17" ht="12.75" customHeight="1" x14ac:dyDescent="0.25">
      <c r="A558" s="23"/>
      <c r="B558" s="23"/>
      <c r="C558" s="23"/>
      <c r="D558" s="137"/>
      <c r="E558" s="147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</row>
    <row r="559" spans="1:17" ht="12.75" customHeight="1" x14ac:dyDescent="0.25">
      <c r="A559" s="23"/>
      <c r="B559" s="23"/>
      <c r="C559" s="23"/>
      <c r="D559" s="137"/>
      <c r="E559" s="147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</row>
    <row r="560" spans="1:17" ht="12.75" customHeight="1" x14ac:dyDescent="0.25">
      <c r="A560" s="23"/>
      <c r="B560" s="23"/>
      <c r="C560" s="23"/>
      <c r="D560" s="137"/>
      <c r="E560" s="147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</row>
    <row r="561" spans="1:17" ht="12.75" customHeight="1" x14ac:dyDescent="0.25">
      <c r="A561" s="23"/>
      <c r="B561" s="23"/>
      <c r="C561" s="23"/>
      <c r="D561" s="137"/>
      <c r="E561" s="147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</row>
    <row r="562" spans="1:17" ht="12.75" customHeight="1" x14ac:dyDescent="0.25">
      <c r="A562" s="23"/>
      <c r="B562" s="23"/>
      <c r="C562" s="23"/>
      <c r="D562" s="137"/>
      <c r="E562" s="147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</row>
    <row r="563" spans="1:17" ht="12.75" customHeight="1" x14ac:dyDescent="0.25">
      <c r="A563" s="23"/>
      <c r="B563" s="23"/>
      <c r="C563" s="23"/>
      <c r="D563" s="137"/>
      <c r="E563" s="147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</row>
    <row r="564" spans="1:17" ht="12.75" customHeight="1" x14ac:dyDescent="0.25">
      <c r="A564" s="23"/>
      <c r="B564" s="23"/>
      <c r="C564" s="23"/>
      <c r="D564" s="137"/>
      <c r="E564" s="147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</row>
    <row r="565" spans="1:17" ht="12.75" customHeight="1" x14ac:dyDescent="0.25">
      <c r="A565" s="23"/>
      <c r="B565" s="23"/>
      <c r="C565" s="23"/>
      <c r="D565" s="137"/>
      <c r="E565" s="147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</row>
    <row r="566" spans="1:17" ht="12.75" customHeight="1" x14ac:dyDescent="0.25">
      <c r="A566" s="23"/>
      <c r="B566" s="23"/>
      <c r="C566" s="23"/>
      <c r="D566" s="137"/>
      <c r="E566" s="147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</row>
    <row r="567" spans="1:17" ht="12.75" customHeight="1" x14ac:dyDescent="0.25">
      <c r="A567" s="23"/>
      <c r="B567" s="23"/>
      <c r="C567" s="23"/>
      <c r="D567" s="137"/>
      <c r="E567" s="147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</row>
    <row r="568" spans="1:17" ht="12.75" customHeight="1" x14ac:dyDescent="0.25">
      <c r="A568" s="23"/>
      <c r="B568" s="23"/>
      <c r="C568" s="23"/>
      <c r="D568" s="137"/>
      <c r="E568" s="147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</row>
    <row r="569" spans="1:17" ht="12.75" customHeight="1" x14ac:dyDescent="0.25">
      <c r="A569" s="23"/>
      <c r="B569" s="23"/>
      <c r="C569" s="23"/>
      <c r="D569" s="137"/>
      <c r="E569" s="147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</row>
    <row r="570" spans="1:17" ht="12.75" customHeight="1" x14ac:dyDescent="0.25">
      <c r="A570" s="23"/>
      <c r="B570" s="23"/>
      <c r="C570" s="23"/>
      <c r="D570" s="137"/>
      <c r="E570" s="147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</row>
    <row r="571" spans="1:17" ht="12.75" customHeight="1" x14ac:dyDescent="0.25">
      <c r="A571" s="23"/>
      <c r="B571" s="23"/>
      <c r="C571" s="23"/>
      <c r="D571" s="137"/>
      <c r="E571" s="147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</row>
    <row r="572" spans="1:17" ht="12.75" customHeight="1" x14ac:dyDescent="0.25">
      <c r="A572" s="23"/>
      <c r="B572" s="23"/>
      <c r="C572" s="23"/>
      <c r="D572" s="137"/>
      <c r="E572" s="147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</row>
    <row r="573" spans="1:17" ht="12.75" customHeight="1" x14ac:dyDescent="0.25">
      <c r="A573" s="23"/>
      <c r="B573" s="23"/>
      <c r="C573" s="23"/>
      <c r="D573" s="137"/>
      <c r="E573" s="147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</row>
    <row r="574" spans="1:17" ht="12.75" customHeight="1" x14ac:dyDescent="0.25">
      <c r="A574" s="23"/>
      <c r="B574" s="23"/>
      <c r="C574" s="23"/>
      <c r="D574" s="137"/>
      <c r="E574" s="147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</row>
    <row r="575" spans="1:17" ht="12.75" customHeight="1" x14ac:dyDescent="0.25">
      <c r="A575" s="23"/>
      <c r="B575" s="23"/>
      <c r="C575" s="23"/>
      <c r="D575" s="137"/>
      <c r="E575" s="147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</row>
    <row r="576" spans="1:17" ht="12.75" customHeight="1" x14ac:dyDescent="0.25">
      <c r="A576" s="23"/>
      <c r="B576" s="23"/>
      <c r="C576" s="23"/>
      <c r="D576" s="137"/>
      <c r="E576" s="147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</row>
    <row r="577" spans="1:17" ht="12.75" customHeight="1" x14ac:dyDescent="0.25">
      <c r="A577" s="23"/>
      <c r="B577" s="23"/>
      <c r="C577" s="23"/>
      <c r="D577" s="137"/>
      <c r="E577" s="147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</row>
    <row r="578" spans="1:17" ht="12.75" customHeight="1" x14ac:dyDescent="0.25">
      <c r="A578" s="23"/>
      <c r="B578" s="23"/>
      <c r="C578" s="23"/>
      <c r="D578" s="137"/>
      <c r="E578" s="147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</row>
    <row r="579" spans="1:17" ht="12.75" customHeight="1" x14ac:dyDescent="0.25">
      <c r="A579" s="23"/>
      <c r="B579" s="23"/>
      <c r="C579" s="23"/>
      <c r="D579" s="137"/>
      <c r="E579" s="147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</row>
    <row r="580" spans="1:17" ht="12.75" customHeight="1" x14ac:dyDescent="0.25">
      <c r="A580" s="23"/>
      <c r="B580" s="23"/>
      <c r="C580" s="23"/>
      <c r="D580" s="137"/>
      <c r="E580" s="147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</row>
    <row r="581" spans="1:17" ht="12.75" customHeight="1" x14ac:dyDescent="0.25">
      <c r="A581" s="23"/>
      <c r="B581" s="23"/>
      <c r="C581" s="23"/>
      <c r="D581" s="137"/>
      <c r="E581" s="147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</row>
    <row r="582" spans="1:17" ht="12.75" customHeight="1" x14ac:dyDescent="0.25">
      <c r="A582" s="23"/>
      <c r="B582" s="23"/>
      <c r="C582" s="23"/>
      <c r="D582" s="137"/>
      <c r="E582" s="147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</row>
    <row r="583" spans="1:17" ht="12.75" customHeight="1" x14ac:dyDescent="0.25">
      <c r="A583" s="23"/>
      <c r="B583" s="23"/>
      <c r="C583" s="23"/>
      <c r="D583" s="137"/>
      <c r="E583" s="147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</row>
    <row r="584" spans="1:17" ht="12.75" customHeight="1" x14ac:dyDescent="0.25">
      <c r="A584" s="23"/>
      <c r="B584" s="23"/>
      <c r="C584" s="23"/>
      <c r="D584" s="137"/>
      <c r="E584" s="147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</row>
    <row r="585" spans="1:17" ht="12.75" customHeight="1" x14ac:dyDescent="0.25">
      <c r="A585" s="23"/>
      <c r="B585" s="23"/>
      <c r="C585" s="23"/>
      <c r="D585" s="137"/>
      <c r="E585" s="147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</row>
    <row r="586" spans="1:17" ht="12.75" customHeight="1" x14ac:dyDescent="0.25">
      <c r="A586" s="23"/>
      <c r="B586" s="23"/>
      <c r="C586" s="23"/>
      <c r="D586" s="137"/>
      <c r="E586" s="147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</row>
    <row r="587" spans="1:17" ht="12.75" customHeight="1" x14ac:dyDescent="0.25">
      <c r="A587" s="23"/>
      <c r="B587" s="23"/>
      <c r="C587" s="23"/>
      <c r="D587" s="137"/>
      <c r="E587" s="147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</row>
    <row r="588" spans="1:17" ht="12.75" customHeight="1" x14ac:dyDescent="0.25">
      <c r="A588" s="23"/>
      <c r="B588" s="23"/>
      <c r="C588" s="23"/>
      <c r="D588" s="137"/>
      <c r="E588" s="147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</row>
    <row r="589" spans="1:17" ht="12.75" customHeight="1" x14ac:dyDescent="0.25">
      <c r="A589" s="23"/>
      <c r="B589" s="23"/>
      <c r="C589" s="23"/>
      <c r="D589" s="137"/>
      <c r="E589" s="147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</row>
    <row r="590" spans="1:17" ht="12.75" customHeight="1" x14ac:dyDescent="0.25">
      <c r="A590" s="23"/>
      <c r="B590" s="23"/>
      <c r="C590" s="23"/>
      <c r="D590" s="137"/>
      <c r="E590" s="147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</row>
    <row r="591" spans="1:17" ht="12.75" customHeight="1" x14ac:dyDescent="0.25">
      <c r="A591" s="23"/>
      <c r="B591" s="23"/>
      <c r="C591" s="23"/>
      <c r="D591" s="137"/>
      <c r="E591" s="147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</row>
    <row r="592" spans="1:17" ht="12.75" customHeight="1" x14ac:dyDescent="0.25">
      <c r="A592" s="23"/>
      <c r="B592" s="23"/>
      <c r="C592" s="23"/>
      <c r="D592" s="137"/>
      <c r="E592" s="147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</row>
    <row r="593" spans="1:17" ht="12.75" customHeight="1" x14ac:dyDescent="0.25">
      <c r="A593" s="23"/>
      <c r="B593" s="23"/>
      <c r="C593" s="23"/>
      <c r="D593" s="137"/>
      <c r="E593" s="147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</row>
    <row r="594" spans="1:17" ht="12.75" customHeight="1" x14ac:dyDescent="0.25">
      <c r="A594" s="23"/>
      <c r="B594" s="23"/>
      <c r="C594" s="23"/>
      <c r="D594" s="137"/>
      <c r="E594" s="147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</row>
    <row r="595" spans="1:17" ht="12.75" customHeight="1" x14ac:dyDescent="0.25">
      <c r="A595" s="23"/>
      <c r="B595" s="23"/>
      <c r="C595" s="23"/>
      <c r="D595" s="137"/>
      <c r="E595" s="147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</row>
    <row r="596" spans="1:17" ht="12.75" customHeight="1" x14ac:dyDescent="0.25">
      <c r="A596" s="23"/>
      <c r="B596" s="23"/>
      <c r="C596" s="23"/>
      <c r="D596" s="137"/>
      <c r="E596" s="147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</row>
    <row r="597" spans="1:17" ht="12.75" customHeight="1" x14ac:dyDescent="0.25">
      <c r="A597" s="23"/>
      <c r="B597" s="23"/>
      <c r="C597" s="23"/>
      <c r="D597" s="137"/>
      <c r="E597" s="147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</row>
    <row r="598" spans="1:17" ht="12.75" customHeight="1" x14ac:dyDescent="0.25">
      <c r="A598" s="23"/>
      <c r="B598" s="23"/>
      <c r="C598" s="23"/>
      <c r="D598" s="137"/>
      <c r="E598" s="147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</row>
    <row r="599" spans="1:17" ht="12.75" customHeight="1" x14ac:dyDescent="0.25">
      <c r="A599" s="23"/>
      <c r="B599" s="23"/>
      <c r="C599" s="23"/>
      <c r="D599" s="137"/>
      <c r="E599" s="147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</row>
    <row r="600" spans="1:17" ht="12.75" customHeight="1" x14ac:dyDescent="0.25">
      <c r="A600" s="23"/>
      <c r="B600" s="23"/>
      <c r="C600" s="23"/>
      <c r="D600" s="137"/>
      <c r="E600" s="147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</row>
    <row r="601" spans="1:17" ht="12.75" customHeight="1" x14ac:dyDescent="0.25">
      <c r="A601" s="23"/>
      <c r="B601" s="23"/>
      <c r="C601" s="23"/>
      <c r="D601" s="137"/>
      <c r="E601" s="147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</row>
    <row r="602" spans="1:17" ht="12.75" customHeight="1" x14ac:dyDescent="0.25">
      <c r="A602" s="23"/>
      <c r="B602" s="23"/>
      <c r="C602" s="23"/>
      <c r="D602" s="137"/>
      <c r="E602" s="147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</row>
    <row r="603" spans="1:17" ht="12.75" customHeight="1" x14ac:dyDescent="0.25">
      <c r="A603" s="23"/>
      <c r="B603" s="23"/>
      <c r="C603" s="23"/>
      <c r="D603" s="137"/>
      <c r="E603" s="147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</row>
    <row r="604" spans="1:17" ht="12.75" customHeight="1" x14ac:dyDescent="0.25">
      <c r="A604" s="23"/>
      <c r="B604" s="23"/>
      <c r="C604" s="23"/>
      <c r="D604" s="137"/>
      <c r="E604" s="147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</row>
    <row r="605" spans="1:17" ht="12.75" customHeight="1" x14ac:dyDescent="0.25">
      <c r="A605" s="23"/>
      <c r="B605" s="23"/>
      <c r="C605" s="23"/>
      <c r="D605" s="137"/>
      <c r="E605" s="147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</row>
    <row r="606" spans="1:17" ht="12.75" customHeight="1" x14ac:dyDescent="0.25">
      <c r="A606" s="23"/>
      <c r="B606" s="23"/>
      <c r="C606" s="23"/>
      <c r="D606" s="137"/>
      <c r="E606" s="147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</row>
    <row r="607" spans="1:17" ht="12.75" customHeight="1" x14ac:dyDescent="0.25">
      <c r="A607" s="23"/>
      <c r="B607" s="23"/>
      <c r="C607" s="23"/>
      <c r="D607" s="137"/>
      <c r="E607" s="147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</row>
    <row r="608" spans="1:17" ht="12.75" customHeight="1" x14ac:dyDescent="0.25">
      <c r="A608" s="23"/>
      <c r="B608" s="23"/>
      <c r="C608" s="23"/>
      <c r="D608" s="137"/>
      <c r="E608" s="147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</row>
    <row r="609" spans="1:17" ht="12.75" customHeight="1" x14ac:dyDescent="0.25">
      <c r="A609" s="23"/>
      <c r="B609" s="23"/>
      <c r="C609" s="23"/>
      <c r="D609" s="137"/>
      <c r="E609" s="147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</row>
    <row r="610" spans="1:17" ht="12.75" customHeight="1" x14ac:dyDescent="0.25">
      <c r="A610" s="23"/>
      <c r="B610" s="23"/>
      <c r="C610" s="23"/>
      <c r="D610" s="137"/>
      <c r="E610" s="147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</row>
    <row r="611" spans="1:17" ht="12.75" customHeight="1" x14ac:dyDescent="0.25">
      <c r="A611" s="23"/>
      <c r="B611" s="23"/>
      <c r="C611" s="23"/>
      <c r="D611" s="137"/>
      <c r="E611" s="147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</row>
    <row r="612" spans="1:17" ht="12.75" customHeight="1" x14ac:dyDescent="0.25">
      <c r="A612" s="23"/>
      <c r="B612" s="23"/>
      <c r="C612" s="23"/>
      <c r="D612" s="137"/>
      <c r="E612" s="147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</row>
    <row r="613" spans="1:17" ht="12.75" customHeight="1" x14ac:dyDescent="0.25">
      <c r="A613" s="23"/>
      <c r="B613" s="23"/>
      <c r="C613" s="23"/>
      <c r="D613" s="137"/>
      <c r="E613" s="147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</row>
    <row r="614" spans="1:17" ht="12.75" customHeight="1" x14ac:dyDescent="0.25">
      <c r="A614" s="23"/>
      <c r="B614" s="23"/>
      <c r="C614" s="23"/>
      <c r="D614" s="137"/>
      <c r="E614" s="147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</row>
    <row r="615" spans="1:17" ht="12.75" customHeight="1" x14ac:dyDescent="0.25">
      <c r="A615" s="23"/>
      <c r="B615" s="23"/>
      <c r="C615" s="23"/>
      <c r="D615" s="137"/>
      <c r="E615" s="147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</row>
    <row r="616" spans="1:17" ht="12.75" customHeight="1" x14ac:dyDescent="0.25">
      <c r="A616" s="23"/>
      <c r="B616" s="23"/>
      <c r="C616" s="23"/>
      <c r="D616" s="137"/>
      <c r="E616" s="147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</row>
    <row r="617" spans="1:17" ht="12.75" customHeight="1" x14ac:dyDescent="0.25">
      <c r="A617" s="23"/>
      <c r="B617" s="23"/>
      <c r="C617" s="23"/>
      <c r="D617" s="137"/>
      <c r="E617" s="147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</row>
    <row r="618" spans="1:17" ht="12.75" customHeight="1" x14ac:dyDescent="0.25">
      <c r="A618" s="23"/>
      <c r="B618" s="23"/>
      <c r="C618" s="23"/>
      <c r="D618" s="137"/>
      <c r="E618" s="147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</row>
    <row r="619" spans="1:17" ht="12.75" customHeight="1" x14ac:dyDescent="0.25">
      <c r="A619" s="23"/>
      <c r="B619" s="23"/>
      <c r="C619" s="23"/>
      <c r="D619" s="137"/>
      <c r="E619" s="147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</row>
    <row r="620" spans="1:17" ht="12.75" customHeight="1" x14ac:dyDescent="0.25">
      <c r="A620" s="23"/>
      <c r="B620" s="23"/>
      <c r="C620" s="23"/>
      <c r="D620" s="137"/>
      <c r="E620" s="147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</row>
    <row r="621" spans="1:17" ht="12.75" customHeight="1" x14ac:dyDescent="0.25">
      <c r="A621" s="23"/>
      <c r="B621" s="23"/>
      <c r="C621" s="23"/>
      <c r="D621" s="137"/>
      <c r="E621" s="147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</row>
    <row r="622" spans="1:17" ht="12.75" customHeight="1" x14ac:dyDescent="0.25">
      <c r="A622" s="23"/>
      <c r="B622" s="23"/>
      <c r="C622" s="23"/>
      <c r="D622" s="137"/>
      <c r="E622" s="147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</row>
    <row r="623" spans="1:17" ht="12.75" customHeight="1" x14ac:dyDescent="0.25">
      <c r="A623" s="23"/>
      <c r="B623" s="23"/>
      <c r="C623" s="23"/>
      <c r="D623" s="137"/>
      <c r="E623" s="147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</row>
    <row r="624" spans="1:17" ht="12.75" customHeight="1" x14ac:dyDescent="0.25">
      <c r="A624" s="23"/>
      <c r="B624" s="23"/>
      <c r="C624" s="23"/>
      <c r="D624" s="137"/>
      <c r="E624" s="147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</row>
    <row r="625" spans="1:17" ht="12.75" customHeight="1" x14ac:dyDescent="0.25">
      <c r="A625" s="23"/>
      <c r="B625" s="23"/>
      <c r="C625" s="23"/>
      <c r="D625" s="137"/>
      <c r="E625" s="147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</row>
    <row r="626" spans="1:17" ht="12.75" customHeight="1" x14ac:dyDescent="0.25">
      <c r="A626" s="23"/>
      <c r="B626" s="23"/>
      <c r="C626" s="23"/>
      <c r="D626" s="137"/>
      <c r="E626" s="147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</row>
    <row r="627" spans="1:17" ht="12.75" customHeight="1" x14ac:dyDescent="0.25">
      <c r="A627" s="23"/>
      <c r="B627" s="23"/>
      <c r="C627" s="23"/>
      <c r="D627" s="137"/>
      <c r="E627" s="147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</row>
    <row r="628" spans="1:17" ht="12.75" customHeight="1" x14ac:dyDescent="0.25">
      <c r="A628" s="23"/>
      <c r="B628" s="23"/>
      <c r="C628" s="23"/>
      <c r="D628" s="137"/>
      <c r="E628" s="147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</row>
    <row r="629" spans="1:17" ht="12.75" customHeight="1" x14ac:dyDescent="0.25">
      <c r="A629" s="23"/>
      <c r="B629" s="23"/>
      <c r="C629" s="23"/>
      <c r="D629" s="137"/>
      <c r="E629" s="147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</row>
    <row r="630" spans="1:17" ht="12.75" customHeight="1" x14ac:dyDescent="0.25">
      <c r="A630" s="23"/>
      <c r="B630" s="23"/>
      <c r="C630" s="23"/>
      <c r="D630" s="137"/>
      <c r="E630" s="147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</row>
    <row r="631" spans="1:17" ht="12.75" customHeight="1" x14ac:dyDescent="0.25">
      <c r="A631" s="23"/>
      <c r="B631" s="23"/>
      <c r="C631" s="23"/>
      <c r="D631" s="137"/>
      <c r="E631" s="147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</row>
    <row r="632" spans="1:17" ht="12.75" customHeight="1" x14ac:dyDescent="0.25">
      <c r="A632" s="23"/>
      <c r="B632" s="23"/>
      <c r="C632" s="23"/>
      <c r="D632" s="137"/>
      <c r="E632" s="147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</row>
    <row r="633" spans="1:17" ht="12.75" customHeight="1" x14ac:dyDescent="0.25">
      <c r="A633" s="23"/>
      <c r="B633" s="23"/>
      <c r="C633" s="23"/>
      <c r="D633" s="137"/>
      <c r="E633" s="147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</row>
    <row r="634" spans="1:17" ht="12.75" customHeight="1" x14ac:dyDescent="0.25">
      <c r="A634" s="23"/>
      <c r="B634" s="23"/>
      <c r="C634" s="23"/>
      <c r="D634" s="137"/>
      <c r="E634" s="147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</row>
    <row r="635" spans="1:17" ht="12.75" customHeight="1" x14ac:dyDescent="0.25">
      <c r="A635" s="23"/>
      <c r="B635" s="23"/>
      <c r="C635" s="23"/>
      <c r="D635" s="137"/>
      <c r="E635" s="147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</row>
    <row r="636" spans="1:17" ht="12.75" customHeight="1" x14ac:dyDescent="0.25">
      <c r="A636" s="23"/>
      <c r="B636" s="23"/>
      <c r="C636" s="23"/>
      <c r="D636" s="137"/>
      <c r="E636" s="147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</row>
    <row r="637" spans="1:17" ht="12.75" customHeight="1" x14ac:dyDescent="0.25">
      <c r="A637" s="23"/>
      <c r="B637" s="23"/>
      <c r="C637" s="23"/>
      <c r="D637" s="137"/>
      <c r="E637" s="147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</row>
    <row r="638" spans="1:17" ht="12.75" customHeight="1" x14ac:dyDescent="0.25">
      <c r="A638" s="23"/>
      <c r="B638" s="23"/>
      <c r="C638" s="23"/>
      <c r="D638" s="137"/>
      <c r="E638" s="147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</row>
    <row r="639" spans="1:17" ht="12.75" customHeight="1" x14ac:dyDescent="0.25">
      <c r="A639" s="23"/>
      <c r="B639" s="23"/>
      <c r="C639" s="23"/>
      <c r="D639" s="137"/>
      <c r="E639" s="147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</row>
    <row r="640" spans="1:17" ht="12.75" customHeight="1" x14ac:dyDescent="0.25">
      <c r="A640" s="23"/>
      <c r="B640" s="23"/>
      <c r="C640" s="23"/>
      <c r="D640" s="137"/>
      <c r="E640" s="147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</row>
    <row r="641" spans="1:17" ht="12.75" customHeight="1" x14ac:dyDescent="0.25">
      <c r="A641" s="23"/>
      <c r="B641" s="23"/>
      <c r="C641" s="23"/>
      <c r="D641" s="137"/>
      <c r="E641" s="147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</row>
    <row r="642" spans="1:17" ht="12.75" customHeight="1" x14ac:dyDescent="0.25">
      <c r="A642" s="23"/>
      <c r="B642" s="23"/>
      <c r="C642" s="23"/>
      <c r="D642" s="137"/>
      <c r="E642" s="147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</row>
    <row r="643" spans="1:17" ht="12.75" customHeight="1" x14ac:dyDescent="0.25">
      <c r="A643" s="23"/>
      <c r="B643" s="23"/>
      <c r="C643" s="23"/>
      <c r="D643" s="137"/>
      <c r="E643" s="147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</row>
    <row r="644" spans="1:17" ht="12.75" customHeight="1" x14ac:dyDescent="0.25">
      <c r="A644" s="23"/>
      <c r="B644" s="23"/>
      <c r="C644" s="23"/>
      <c r="D644" s="137"/>
      <c r="E644" s="147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</row>
    <row r="645" spans="1:17" ht="12.75" customHeight="1" x14ac:dyDescent="0.25">
      <c r="A645" s="23"/>
      <c r="B645" s="23"/>
      <c r="C645" s="23"/>
      <c r="D645" s="137"/>
      <c r="E645" s="147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</row>
    <row r="646" spans="1:17" ht="12.75" customHeight="1" x14ac:dyDescent="0.25">
      <c r="A646" s="23"/>
      <c r="B646" s="23"/>
      <c r="C646" s="23"/>
      <c r="D646" s="137"/>
      <c r="E646" s="147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</row>
    <row r="647" spans="1:17" ht="12.75" customHeight="1" x14ac:dyDescent="0.25">
      <c r="A647" s="23"/>
      <c r="B647" s="23"/>
      <c r="C647" s="23"/>
      <c r="D647" s="137"/>
      <c r="E647" s="147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</row>
    <row r="648" spans="1:17" ht="12.75" customHeight="1" x14ac:dyDescent="0.25">
      <c r="A648" s="23"/>
      <c r="B648" s="23"/>
      <c r="C648" s="23"/>
      <c r="D648" s="137"/>
      <c r="E648" s="147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</row>
    <row r="649" spans="1:17" ht="12.75" customHeight="1" x14ac:dyDescent="0.25">
      <c r="A649" s="23"/>
      <c r="B649" s="23"/>
      <c r="C649" s="23"/>
      <c r="D649" s="137"/>
      <c r="E649" s="147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</row>
    <row r="650" spans="1:17" ht="12.75" customHeight="1" x14ac:dyDescent="0.25">
      <c r="A650" s="23"/>
      <c r="B650" s="23"/>
      <c r="C650" s="23"/>
      <c r="D650" s="137"/>
      <c r="E650" s="147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</row>
    <row r="651" spans="1:17" ht="12.75" customHeight="1" x14ac:dyDescent="0.25">
      <c r="A651" s="23"/>
      <c r="B651" s="23"/>
      <c r="C651" s="23"/>
      <c r="D651" s="137"/>
      <c r="E651" s="147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</row>
    <row r="652" spans="1:17" ht="12.75" customHeight="1" x14ac:dyDescent="0.25">
      <c r="A652" s="23"/>
      <c r="B652" s="23"/>
      <c r="C652" s="23"/>
      <c r="D652" s="137"/>
      <c r="E652" s="147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</row>
    <row r="653" spans="1:17" ht="12.75" customHeight="1" x14ac:dyDescent="0.25">
      <c r="A653" s="23"/>
      <c r="B653" s="23"/>
      <c r="C653" s="23"/>
      <c r="D653" s="137"/>
      <c r="E653" s="147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</row>
    <row r="654" spans="1:17" ht="12.75" customHeight="1" x14ac:dyDescent="0.25">
      <c r="A654" s="23"/>
      <c r="B654" s="23"/>
      <c r="C654" s="23"/>
      <c r="D654" s="137"/>
      <c r="E654" s="147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</row>
    <row r="655" spans="1:17" ht="12.75" customHeight="1" x14ac:dyDescent="0.25">
      <c r="A655" s="23"/>
      <c r="B655" s="23"/>
      <c r="C655" s="23"/>
      <c r="D655" s="137"/>
      <c r="E655" s="147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</row>
    <row r="656" spans="1:17" ht="12.75" customHeight="1" x14ac:dyDescent="0.25">
      <c r="A656" s="23"/>
      <c r="B656" s="23"/>
      <c r="C656" s="23"/>
      <c r="D656" s="137"/>
      <c r="E656" s="147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</row>
    <row r="657" spans="1:17" ht="12.75" customHeight="1" x14ac:dyDescent="0.25">
      <c r="A657" s="23"/>
      <c r="B657" s="23"/>
      <c r="C657" s="23"/>
      <c r="D657" s="137"/>
      <c r="E657" s="147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</row>
    <row r="658" spans="1:17" ht="12.75" customHeight="1" x14ac:dyDescent="0.25">
      <c r="A658" s="23"/>
      <c r="B658" s="23"/>
      <c r="C658" s="23"/>
      <c r="D658" s="137"/>
      <c r="E658" s="147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</row>
    <row r="659" spans="1:17" ht="12.75" customHeight="1" x14ac:dyDescent="0.25">
      <c r="A659" s="23"/>
      <c r="B659" s="23"/>
      <c r="C659" s="23"/>
      <c r="D659" s="137"/>
      <c r="E659" s="147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</row>
    <row r="660" spans="1:17" ht="12.75" customHeight="1" x14ac:dyDescent="0.25">
      <c r="A660" s="23"/>
      <c r="B660" s="23"/>
      <c r="C660" s="23"/>
      <c r="D660" s="137"/>
      <c r="E660" s="147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</row>
    <row r="661" spans="1:17" ht="12.75" customHeight="1" x14ac:dyDescent="0.25">
      <c r="A661" s="23"/>
      <c r="B661" s="23"/>
      <c r="C661" s="23"/>
      <c r="D661" s="137"/>
      <c r="E661" s="147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</row>
    <row r="662" spans="1:17" ht="12.75" customHeight="1" x14ac:dyDescent="0.25">
      <c r="A662" s="23"/>
      <c r="B662" s="23"/>
      <c r="C662" s="23"/>
      <c r="D662" s="137"/>
      <c r="E662" s="147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</row>
    <row r="663" spans="1:17" ht="12.75" customHeight="1" x14ac:dyDescent="0.25">
      <c r="A663" s="23"/>
      <c r="B663" s="23"/>
      <c r="C663" s="23"/>
      <c r="D663" s="137"/>
      <c r="E663" s="147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</row>
    <row r="664" spans="1:17" ht="12.75" customHeight="1" x14ac:dyDescent="0.25">
      <c r="A664" s="23"/>
      <c r="B664" s="23"/>
      <c r="C664" s="23"/>
      <c r="D664" s="137"/>
      <c r="E664" s="147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</row>
    <row r="665" spans="1:17" ht="12.75" customHeight="1" x14ac:dyDescent="0.25">
      <c r="A665" s="23"/>
      <c r="B665" s="23"/>
      <c r="C665" s="23"/>
      <c r="D665" s="137"/>
      <c r="E665" s="147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</row>
    <row r="666" spans="1:17" ht="12.75" customHeight="1" x14ac:dyDescent="0.25">
      <c r="A666" s="23"/>
      <c r="B666" s="23"/>
      <c r="C666" s="23"/>
      <c r="D666" s="137"/>
      <c r="E666" s="147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</row>
    <row r="667" spans="1:17" ht="12.75" customHeight="1" x14ac:dyDescent="0.25">
      <c r="A667" s="23"/>
      <c r="B667" s="23"/>
      <c r="C667" s="23"/>
      <c r="D667" s="137"/>
      <c r="E667" s="147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</row>
    <row r="668" spans="1:17" ht="12.75" customHeight="1" x14ac:dyDescent="0.25">
      <c r="A668" s="23"/>
      <c r="B668" s="23"/>
      <c r="C668" s="23"/>
      <c r="D668" s="137"/>
      <c r="E668" s="147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</row>
    <row r="669" spans="1:17" ht="12.75" customHeight="1" x14ac:dyDescent="0.25">
      <c r="A669" s="23"/>
      <c r="B669" s="23"/>
      <c r="C669" s="23"/>
      <c r="D669" s="137"/>
      <c r="E669" s="147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</row>
    <row r="670" spans="1:17" ht="12.75" customHeight="1" x14ac:dyDescent="0.25">
      <c r="A670" s="23"/>
      <c r="B670" s="23"/>
      <c r="C670" s="23"/>
      <c r="D670" s="137"/>
      <c r="E670" s="147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</row>
    <row r="671" spans="1:17" ht="12.75" customHeight="1" x14ac:dyDescent="0.25">
      <c r="A671" s="23"/>
      <c r="B671" s="23"/>
      <c r="C671" s="23"/>
      <c r="D671" s="137"/>
      <c r="E671" s="147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</row>
    <row r="672" spans="1:17" ht="12.75" customHeight="1" x14ac:dyDescent="0.25">
      <c r="A672" s="23"/>
      <c r="B672" s="23"/>
      <c r="C672" s="23"/>
      <c r="D672" s="137"/>
      <c r="E672" s="147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</row>
    <row r="673" spans="1:17" ht="12.75" customHeight="1" x14ac:dyDescent="0.25">
      <c r="A673" s="23"/>
      <c r="B673" s="23"/>
      <c r="C673" s="23"/>
      <c r="D673" s="137"/>
      <c r="E673" s="147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</row>
    <row r="674" spans="1:17" ht="12.75" customHeight="1" x14ac:dyDescent="0.25">
      <c r="A674" s="23"/>
      <c r="B674" s="23"/>
      <c r="C674" s="23"/>
      <c r="D674" s="137"/>
      <c r="E674" s="147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</row>
    <row r="675" spans="1:17" ht="12.75" customHeight="1" x14ac:dyDescent="0.25">
      <c r="A675" s="23"/>
      <c r="B675" s="23"/>
      <c r="C675" s="23"/>
      <c r="D675" s="137"/>
      <c r="E675" s="147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</row>
    <row r="676" spans="1:17" ht="12.75" customHeight="1" x14ac:dyDescent="0.25">
      <c r="A676" s="23"/>
      <c r="B676" s="23"/>
      <c r="C676" s="23"/>
      <c r="D676" s="137"/>
      <c r="E676" s="147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</row>
    <row r="677" spans="1:17" ht="12.75" customHeight="1" x14ac:dyDescent="0.25">
      <c r="A677" s="23"/>
      <c r="B677" s="23"/>
      <c r="C677" s="23"/>
      <c r="D677" s="137"/>
      <c r="E677" s="147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</row>
    <row r="678" spans="1:17" ht="12.75" customHeight="1" x14ac:dyDescent="0.25">
      <c r="A678" s="23"/>
      <c r="B678" s="23"/>
      <c r="C678" s="23"/>
      <c r="D678" s="137"/>
      <c r="E678" s="147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</row>
    <row r="679" spans="1:17" ht="12.75" customHeight="1" x14ac:dyDescent="0.25">
      <c r="A679" s="23"/>
      <c r="B679" s="23"/>
      <c r="C679" s="23"/>
      <c r="D679" s="137"/>
      <c r="E679" s="147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</row>
    <row r="680" spans="1:17" ht="12.75" customHeight="1" x14ac:dyDescent="0.25">
      <c r="A680" s="23"/>
      <c r="B680" s="23"/>
      <c r="C680" s="23"/>
      <c r="D680" s="137"/>
      <c r="E680" s="147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</row>
    <row r="681" spans="1:17" ht="12.75" customHeight="1" x14ac:dyDescent="0.25">
      <c r="A681" s="23"/>
      <c r="B681" s="23"/>
      <c r="C681" s="23"/>
      <c r="D681" s="137"/>
      <c r="E681" s="147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</row>
    <row r="682" spans="1:17" ht="12.75" customHeight="1" x14ac:dyDescent="0.25">
      <c r="A682" s="23"/>
      <c r="B682" s="23"/>
      <c r="C682" s="23"/>
      <c r="D682" s="137"/>
      <c r="E682" s="147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</row>
    <row r="683" spans="1:17" ht="12.75" customHeight="1" x14ac:dyDescent="0.25">
      <c r="A683" s="23"/>
      <c r="B683" s="23"/>
      <c r="C683" s="23"/>
      <c r="D683" s="137"/>
      <c r="E683" s="147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</row>
    <row r="684" spans="1:17" ht="12.75" customHeight="1" x14ac:dyDescent="0.25">
      <c r="A684" s="23"/>
      <c r="B684" s="23"/>
      <c r="C684" s="23"/>
      <c r="D684" s="137"/>
      <c r="E684" s="147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</row>
    <row r="685" spans="1:17" ht="12.75" customHeight="1" x14ac:dyDescent="0.25">
      <c r="A685" s="23"/>
      <c r="B685" s="23"/>
      <c r="C685" s="23"/>
      <c r="D685" s="137"/>
      <c r="E685" s="147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</row>
    <row r="686" spans="1:17" ht="12.75" customHeight="1" x14ac:dyDescent="0.25">
      <c r="A686" s="23"/>
      <c r="B686" s="23"/>
      <c r="C686" s="23"/>
      <c r="D686" s="137"/>
      <c r="E686" s="147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</row>
    <row r="687" spans="1:17" ht="12.75" customHeight="1" x14ac:dyDescent="0.25">
      <c r="A687" s="23"/>
      <c r="B687" s="23"/>
      <c r="C687" s="23"/>
      <c r="D687" s="137"/>
      <c r="E687" s="147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</row>
    <row r="688" spans="1:17" ht="12.75" customHeight="1" x14ac:dyDescent="0.25">
      <c r="A688" s="23"/>
      <c r="B688" s="23"/>
      <c r="C688" s="23"/>
      <c r="D688" s="137"/>
      <c r="E688" s="147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</row>
    <row r="689" spans="1:17" ht="12.75" customHeight="1" x14ac:dyDescent="0.25">
      <c r="A689" s="23"/>
      <c r="B689" s="23"/>
      <c r="C689" s="23"/>
      <c r="D689" s="137"/>
      <c r="E689" s="147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</row>
    <row r="690" spans="1:17" ht="12.75" customHeight="1" x14ac:dyDescent="0.25">
      <c r="A690" s="23"/>
      <c r="B690" s="23"/>
      <c r="C690" s="23"/>
      <c r="D690" s="137"/>
      <c r="E690" s="147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</row>
    <row r="691" spans="1:17" ht="12.75" customHeight="1" x14ac:dyDescent="0.25">
      <c r="A691" s="23"/>
      <c r="B691" s="23"/>
      <c r="C691" s="23"/>
      <c r="D691" s="137"/>
      <c r="E691" s="147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</row>
    <row r="692" spans="1:17" ht="12.75" customHeight="1" x14ac:dyDescent="0.25">
      <c r="A692" s="23"/>
      <c r="B692" s="23"/>
      <c r="C692" s="23"/>
      <c r="D692" s="137"/>
      <c r="E692" s="147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</row>
    <row r="693" spans="1:17" ht="12.75" customHeight="1" x14ac:dyDescent="0.25">
      <c r="A693" s="23"/>
      <c r="B693" s="23"/>
      <c r="C693" s="23"/>
      <c r="D693" s="137"/>
      <c r="E693" s="147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</row>
    <row r="694" spans="1:17" ht="12.75" customHeight="1" x14ac:dyDescent="0.25">
      <c r="A694" s="23"/>
      <c r="B694" s="23"/>
      <c r="C694" s="23"/>
      <c r="D694" s="137"/>
      <c r="E694" s="147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</row>
    <row r="695" spans="1:17" ht="12.75" customHeight="1" x14ac:dyDescent="0.25">
      <c r="A695" s="23"/>
      <c r="B695" s="23"/>
      <c r="C695" s="23"/>
      <c r="D695" s="137"/>
      <c r="E695" s="147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</row>
    <row r="696" spans="1:17" ht="12.75" customHeight="1" x14ac:dyDescent="0.25">
      <c r="A696" s="23"/>
      <c r="B696" s="23"/>
      <c r="C696" s="23"/>
      <c r="D696" s="137"/>
      <c r="E696" s="147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</row>
    <row r="697" spans="1:17" ht="12.75" customHeight="1" x14ac:dyDescent="0.25">
      <c r="A697" s="23"/>
      <c r="B697" s="23"/>
      <c r="C697" s="23"/>
      <c r="D697" s="137"/>
      <c r="E697" s="147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</row>
    <row r="698" spans="1:17" ht="12.75" customHeight="1" x14ac:dyDescent="0.25">
      <c r="A698" s="23"/>
      <c r="B698" s="23"/>
      <c r="C698" s="23"/>
      <c r="D698" s="137"/>
      <c r="E698" s="147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</row>
    <row r="699" spans="1:17" ht="12.75" customHeight="1" x14ac:dyDescent="0.25">
      <c r="A699" s="23"/>
      <c r="B699" s="23"/>
      <c r="C699" s="23"/>
      <c r="D699" s="137"/>
      <c r="E699" s="147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</row>
    <row r="700" spans="1:17" ht="12.75" customHeight="1" x14ac:dyDescent="0.25">
      <c r="A700" s="23"/>
      <c r="B700" s="23"/>
      <c r="C700" s="23"/>
      <c r="D700" s="137"/>
      <c r="E700" s="147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</row>
    <row r="701" spans="1:17" ht="12.75" customHeight="1" x14ac:dyDescent="0.25">
      <c r="A701" s="23"/>
      <c r="B701" s="23"/>
      <c r="C701" s="23"/>
      <c r="D701" s="137"/>
      <c r="E701" s="147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</row>
    <row r="702" spans="1:17" ht="12.75" customHeight="1" x14ac:dyDescent="0.25">
      <c r="A702" s="23"/>
      <c r="B702" s="23"/>
      <c r="C702" s="23"/>
      <c r="D702" s="137"/>
      <c r="E702" s="147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</row>
    <row r="703" spans="1:17" ht="12.75" customHeight="1" x14ac:dyDescent="0.25">
      <c r="A703" s="23"/>
      <c r="B703" s="23"/>
      <c r="C703" s="23"/>
      <c r="D703" s="137"/>
      <c r="E703" s="147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</row>
    <row r="704" spans="1:17" ht="12.75" customHeight="1" x14ac:dyDescent="0.25">
      <c r="A704" s="23"/>
      <c r="B704" s="23"/>
      <c r="C704" s="23"/>
      <c r="D704" s="137"/>
      <c r="E704" s="147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</row>
    <row r="705" spans="1:17" ht="12.75" customHeight="1" x14ac:dyDescent="0.25">
      <c r="A705" s="23"/>
      <c r="B705" s="23"/>
      <c r="C705" s="23"/>
      <c r="D705" s="137"/>
      <c r="E705" s="147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</row>
    <row r="706" spans="1:17" ht="12.75" customHeight="1" x14ac:dyDescent="0.25">
      <c r="A706" s="23"/>
      <c r="B706" s="23"/>
      <c r="C706" s="23"/>
      <c r="D706" s="137"/>
      <c r="E706" s="147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</row>
    <row r="707" spans="1:17" ht="12.75" customHeight="1" x14ac:dyDescent="0.25">
      <c r="A707" s="23"/>
      <c r="B707" s="23"/>
      <c r="C707" s="23"/>
      <c r="D707" s="137"/>
      <c r="E707" s="147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</row>
    <row r="708" spans="1:17" ht="12.75" customHeight="1" x14ac:dyDescent="0.25">
      <c r="A708" s="23"/>
      <c r="B708" s="23"/>
      <c r="C708" s="23"/>
      <c r="D708" s="137"/>
      <c r="E708" s="147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</row>
    <row r="709" spans="1:17" ht="12.75" customHeight="1" x14ac:dyDescent="0.25">
      <c r="A709" s="23"/>
      <c r="B709" s="23"/>
      <c r="C709" s="23"/>
      <c r="D709" s="137"/>
      <c r="E709" s="147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</row>
    <row r="710" spans="1:17" ht="12.75" customHeight="1" x14ac:dyDescent="0.25">
      <c r="A710" s="23"/>
      <c r="B710" s="23"/>
      <c r="C710" s="23"/>
      <c r="D710" s="137"/>
      <c r="E710" s="147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</row>
    <row r="711" spans="1:17" ht="12.75" customHeight="1" x14ac:dyDescent="0.25">
      <c r="A711" s="23"/>
      <c r="B711" s="23"/>
      <c r="C711" s="23"/>
      <c r="D711" s="137"/>
      <c r="E711" s="147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</row>
    <row r="712" spans="1:17" ht="12.75" customHeight="1" x14ac:dyDescent="0.25">
      <c r="A712" s="23"/>
      <c r="B712" s="23"/>
      <c r="C712" s="23"/>
      <c r="D712" s="137"/>
      <c r="E712" s="147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</row>
    <row r="713" spans="1:17" ht="12.75" customHeight="1" x14ac:dyDescent="0.25">
      <c r="A713" s="23"/>
      <c r="B713" s="23"/>
      <c r="C713" s="23"/>
      <c r="D713" s="137"/>
      <c r="E713" s="147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</row>
    <row r="714" spans="1:17" ht="12.75" customHeight="1" x14ac:dyDescent="0.25">
      <c r="A714" s="23"/>
      <c r="B714" s="23"/>
      <c r="C714" s="23"/>
      <c r="D714" s="137"/>
      <c r="E714" s="147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</row>
    <row r="715" spans="1:17" ht="12.75" customHeight="1" x14ac:dyDescent="0.25">
      <c r="A715" s="23"/>
      <c r="B715" s="23"/>
      <c r="C715" s="23"/>
      <c r="D715" s="137"/>
      <c r="E715" s="147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</row>
    <row r="716" spans="1:17" ht="12.75" customHeight="1" x14ac:dyDescent="0.25">
      <c r="A716" s="23"/>
      <c r="B716" s="23"/>
      <c r="C716" s="23"/>
      <c r="D716" s="137"/>
      <c r="E716" s="147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</row>
    <row r="717" spans="1:17" ht="12.75" customHeight="1" x14ac:dyDescent="0.25">
      <c r="A717" s="23"/>
      <c r="B717" s="23"/>
      <c r="C717" s="23"/>
      <c r="D717" s="137"/>
      <c r="E717" s="147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</row>
    <row r="718" spans="1:17" ht="12.75" customHeight="1" x14ac:dyDescent="0.25">
      <c r="A718" s="23"/>
      <c r="B718" s="23"/>
      <c r="C718" s="23"/>
      <c r="D718" s="137"/>
      <c r="E718" s="147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</row>
    <row r="719" spans="1:17" ht="12.75" customHeight="1" x14ac:dyDescent="0.25">
      <c r="A719" s="23"/>
      <c r="B719" s="23"/>
      <c r="C719" s="23"/>
      <c r="D719" s="137"/>
      <c r="E719" s="147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</row>
    <row r="720" spans="1:17" ht="12.75" customHeight="1" x14ac:dyDescent="0.25">
      <c r="A720" s="23"/>
      <c r="B720" s="23"/>
      <c r="C720" s="23"/>
      <c r="D720" s="137"/>
      <c r="E720" s="147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</row>
    <row r="721" spans="1:17" ht="12.75" customHeight="1" x14ac:dyDescent="0.25">
      <c r="A721" s="23"/>
      <c r="B721" s="23"/>
      <c r="C721" s="23"/>
      <c r="D721" s="137"/>
      <c r="E721" s="147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</row>
    <row r="722" spans="1:17" ht="12.75" customHeight="1" x14ac:dyDescent="0.25">
      <c r="A722" s="23"/>
      <c r="B722" s="23"/>
      <c r="C722" s="23"/>
      <c r="D722" s="137"/>
      <c r="E722" s="147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</row>
    <row r="723" spans="1:17" ht="12.75" customHeight="1" x14ac:dyDescent="0.25">
      <c r="A723" s="23"/>
      <c r="B723" s="23"/>
      <c r="C723" s="23"/>
      <c r="D723" s="137"/>
      <c r="E723" s="147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</row>
    <row r="724" spans="1:17" ht="12.75" customHeight="1" x14ac:dyDescent="0.25">
      <c r="A724" s="23"/>
      <c r="B724" s="23"/>
      <c r="C724" s="23"/>
      <c r="D724" s="137"/>
      <c r="E724" s="147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</row>
    <row r="725" spans="1:17" ht="12.75" customHeight="1" x14ac:dyDescent="0.25">
      <c r="A725" s="23"/>
      <c r="B725" s="23"/>
      <c r="C725" s="23"/>
      <c r="D725" s="137"/>
      <c r="E725" s="147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</row>
    <row r="726" spans="1:17" ht="12.75" customHeight="1" x14ac:dyDescent="0.25">
      <c r="A726" s="23"/>
      <c r="B726" s="23"/>
      <c r="C726" s="23"/>
      <c r="D726" s="137"/>
      <c r="E726" s="147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</row>
    <row r="727" spans="1:17" ht="12.75" customHeight="1" x14ac:dyDescent="0.25">
      <c r="A727" s="23"/>
      <c r="B727" s="23"/>
      <c r="C727" s="23"/>
      <c r="D727" s="137"/>
      <c r="E727" s="147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</row>
    <row r="728" spans="1:17" ht="12.75" customHeight="1" x14ac:dyDescent="0.25">
      <c r="A728" s="23"/>
      <c r="B728" s="23"/>
      <c r="C728" s="23"/>
      <c r="D728" s="137"/>
      <c r="E728" s="147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</row>
    <row r="729" spans="1:17" ht="12.75" customHeight="1" x14ac:dyDescent="0.25">
      <c r="A729" s="23"/>
      <c r="B729" s="23"/>
      <c r="C729" s="23"/>
      <c r="D729" s="137"/>
      <c r="E729" s="147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</row>
    <row r="730" spans="1:17" ht="12.75" customHeight="1" x14ac:dyDescent="0.25">
      <c r="A730" s="23"/>
      <c r="B730" s="23"/>
      <c r="C730" s="23"/>
      <c r="D730" s="137"/>
      <c r="E730" s="147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</row>
    <row r="731" spans="1:17" ht="12.75" customHeight="1" x14ac:dyDescent="0.25">
      <c r="A731" s="23"/>
      <c r="B731" s="23"/>
      <c r="C731" s="23"/>
      <c r="D731" s="137"/>
      <c r="E731" s="147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</row>
    <row r="732" spans="1:17" ht="12.75" customHeight="1" x14ac:dyDescent="0.25">
      <c r="A732" s="23"/>
      <c r="B732" s="23"/>
      <c r="C732" s="23"/>
      <c r="D732" s="137"/>
      <c r="E732" s="147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</row>
    <row r="733" spans="1:17" ht="12.75" customHeight="1" x14ac:dyDescent="0.25">
      <c r="A733" s="23"/>
      <c r="B733" s="23"/>
      <c r="C733" s="23"/>
      <c r="D733" s="137"/>
      <c r="E733" s="147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</row>
    <row r="734" spans="1:17" ht="12.75" customHeight="1" x14ac:dyDescent="0.25">
      <c r="A734" s="23"/>
      <c r="B734" s="23"/>
      <c r="C734" s="23"/>
      <c r="D734" s="137"/>
      <c r="E734" s="147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</row>
    <row r="735" spans="1:17" ht="12.75" customHeight="1" x14ac:dyDescent="0.25">
      <c r="A735" s="23"/>
      <c r="B735" s="23"/>
      <c r="C735" s="23"/>
      <c r="D735" s="137"/>
      <c r="E735" s="147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</row>
    <row r="736" spans="1:17" ht="12.75" customHeight="1" x14ac:dyDescent="0.25">
      <c r="A736" s="23"/>
      <c r="B736" s="23"/>
      <c r="C736" s="23"/>
      <c r="D736" s="137"/>
      <c r="E736" s="147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</row>
    <row r="737" spans="1:17" ht="12.75" customHeight="1" x14ac:dyDescent="0.25">
      <c r="A737" s="23"/>
      <c r="B737" s="23"/>
      <c r="C737" s="23"/>
      <c r="D737" s="137"/>
      <c r="E737" s="147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</row>
    <row r="738" spans="1:17" ht="12.75" customHeight="1" x14ac:dyDescent="0.25">
      <c r="A738" s="23"/>
      <c r="B738" s="23"/>
      <c r="C738" s="23"/>
      <c r="D738" s="137"/>
      <c r="E738" s="147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</row>
    <row r="739" spans="1:17" ht="12.75" customHeight="1" x14ac:dyDescent="0.25">
      <c r="A739" s="23"/>
      <c r="B739" s="23"/>
      <c r="C739" s="23"/>
      <c r="D739" s="137"/>
      <c r="E739" s="147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</row>
    <row r="740" spans="1:17" ht="12.75" customHeight="1" x14ac:dyDescent="0.25">
      <c r="A740" s="23"/>
      <c r="B740" s="23"/>
      <c r="C740" s="23"/>
      <c r="D740" s="137"/>
      <c r="E740" s="147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</row>
    <row r="741" spans="1:17" ht="12.75" customHeight="1" x14ac:dyDescent="0.25">
      <c r="A741" s="23"/>
      <c r="B741" s="23"/>
      <c r="C741" s="23"/>
      <c r="D741" s="137"/>
      <c r="E741" s="147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</row>
    <row r="742" spans="1:17" ht="12.75" customHeight="1" x14ac:dyDescent="0.25">
      <c r="A742" s="23"/>
      <c r="B742" s="23"/>
      <c r="C742" s="23"/>
      <c r="D742" s="137"/>
      <c r="E742" s="147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</row>
    <row r="743" spans="1:17" ht="12.75" customHeight="1" x14ac:dyDescent="0.25">
      <c r="A743" s="23"/>
      <c r="B743" s="23"/>
      <c r="C743" s="23"/>
      <c r="D743" s="137"/>
      <c r="E743" s="147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</row>
    <row r="744" spans="1:17" ht="12.75" customHeight="1" x14ac:dyDescent="0.25">
      <c r="A744" s="23"/>
      <c r="B744" s="23"/>
      <c r="C744" s="23"/>
      <c r="D744" s="137"/>
      <c r="E744" s="147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</row>
    <row r="745" spans="1:17" ht="12.75" customHeight="1" x14ac:dyDescent="0.25">
      <c r="A745" s="23"/>
      <c r="B745" s="23"/>
      <c r="C745" s="23"/>
      <c r="D745" s="137"/>
      <c r="E745" s="147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</row>
    <row r="746" spans="1:17" ht="12.75" customHeight="1" x14ac:dyDescent="0.25">
      <c r="A746" s="23"/>
      <c r="B746" s="23"/>
      <c r="C746" s="23"/>
      <c r="D746" s="137"/>
      <c r="E746" s="147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</row>
    <row r="747" spans="1:17" ht="12.75" customHeight="1" x14ac:dyDescent="0.25">
      <c r="A747" s="23"/>
      <c r="B747" s="23"/>
      <c r="C747" s="23"/>
      <c r="D747" s="137"/>
      <c r="E747" s="147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</row>
    <row r="748" spans="1:17" ht="12.75" customHeight="1" x14ac:dyDescent="0.25">
      <c r="A748" s="23"/>
      <c r="B748" s="23"/>
      <c r="C748" s="23"/>
      <c r="D748" s="137"/>
      <c r="E748" s="147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</row>
    <row r="749" spans="1:17" ht="12.75" customHeight="1" x14ac:dyDescent="0.25">
      <c r="A749" s="23"/>
      <c r="B749" s="23"/>
      <c r="C749" s="23"/>
      <c r="D749" s="137"/>
      <c r="E749" s="147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</row>
    <row r="750" spans="1:17" ht="12.75" customHeight="1" x14ac:dyDescent="0.25">
      <c r="A750" s="23"/>
      <c r="B750" s="23"/>
      <c r="C750" s="23"/>
      <c r="D750" s="137"/>
      <c r="E750" s="147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</row>
    <row r="751" spans="1:17" ht="12.75" customHeight="1" x14ac:dyDescent="0.25">
      <c r="A751" s="23"/>
      <c r="B751" s="23"/>
      <c r="C751" s="23"/>
      <c r="D751" s="137"/>
      <c r="E751" s="147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</row>
    <row r="752" spans="1:17" ht="12.75" customHeight="1" x14ac:dyDescent="0.25">
      <c r="A752" s="23"/>
      <c r="B752" s="23"/>
      <c r="C752" s="23"/>
      <c r="D752" s="137"/>
      <c r="E752" s="147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</row>
    <row r="753" spans="1:17" ht="12.75" customHeight="1" x14ac:dyDescent="0.25">
      <c r="A753" s="23"/>
      <c r="B753" s="23"/>
      <c r="C753" s="23"/>
      <c r="D753" s="137"/>
      <c r="E753" s="147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</row>
    <row r="754" spans="1:17" ht="12.75" customHeight="1" x14ac:dyDescent="0.25">
      <c r="A754" s="23"/>
      <c r="B754" s="23"/>
      <c r="C754" s="23"/>
      <c r="D754" s="137"/>
      <c r="E754" s="147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</row>
    <row r="755" spans="1:17" ht="12.75" customHeight="1" x14ac:dyDescent="0.25">
      <c r="A755" s="23"/>
      <c r="B755" s="23"/>
      <c r="C755" s="23"/>
      <c r="D755" s="137"/>
      <c r="E755" s="147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</row>
    <row r="756" spans="1:17" ht="12.75" customHeight="1" x14ac:dyDescent="0.25">
      <c r="A756" s="23"/>
      <c r="B756" s="23"/>
      <c r="C756" s="23"/>
      <c r="D756" s="137"/>
      <c r="E756" s="147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</row>
    <row r="757" spans="1:17" ht="12.75" customHeight="1" x14ac:dyDescent="0.25">
      <c r="A757" s="23"/>
      <c r="B757" s="23"/>
      <c r="C757" s="23"/>
      <c r="D757" s="137"/>
      <c r="E757" s="147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</row>
    <row r="758" spans="1:17" ht="12.75" customHeight="1" x14ac:dyDescent="0.25">
      <c r="A758" s="23"/>
      <c r="B758" s="23"/>
      <c r="C758" s="23"/>
      <c r="D758" s="137"/>
      <c r="E758" s="147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</row>
    <row r="759" spans="1:17" ht="12.75" customHeight="1" x14ac:dyDescent="0.25">
      <c r="A759" s="23"/>
      <c r="B759" s="23"/>
      <c r="C759" s="23"/>
      <c r="D759" s="137"/>
      <c r="E759" s="147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</row>
    <row r="760" spans="1:17" ht="12.75" customHeight="1" x14ac:dyDescent="0.25">
      <c r="A760" s="23"/>
      <c r="B760" s="23"/>
      <c r="C760" s="23"/>
      <c r="D760" s="137"/>
      <c r="E760" s="147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</row>
    <row r="761" spans="1:17" ht="12.75" customHeight="1" x14ac:dyDescent="0.25">
      <c r="A761" s="23"/>
      <c r="B761" s="23"/>
      <c r="C761" s="23"/>
      <c r="D761" s="137"/>
      <c r="E761" s="147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</row>
    <row r="762" spans="1:17" ht="12.75" customHeight="1" x14ac:dyDescent="0.25">
      <c r="A762" s="23"/>
      <c r="B762" s="23"/>
      <c r="C762" s="23"/>
      <c r="D762" s="137"/>
      <c r="E762" s="147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</row>
    <row r="763" spans="1:17" ht="12.75" customHeight="1" x14ac:dyDescent="0.25">
      <c r="A763" s="23"/>
      <c r="B763" s="23"/>
      <c r="C763" s="23"/>
      <c r="D763" s="137"/>
      <c r="E763" s="147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</row>
    <row r="764" spans="1:17" ht="12.75" customHeight="1" x14ac:dyDescent="0.25">
      <c r="A764" s="23"/>
      <c r="B764" s="23"/>
      <c r="C764" s="23"/>
      <c r="D764" s="137"/>
      <c r="E764" s="147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</row>
    <row r="765" spans="1:17" ht="12.75" customHeight="1" x14ac:dyDescent="0.25">
      <c r="A765" s="23"/>
      <c r="B765" s="23"/>
      <c r="C765" s="23"/>
      <c r="D765" s="137"/>
      <c r="E765" s="147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</row>
    <row r="766" spans="1:17" ht="12.75" customHeight="1" x14ac:dyDescent="0.25">
      <c r="A766" s="23"/>
      <c r="B766" s="23"/>
      <c r="C766" s="23"/>
      <c r="D766" s="137"/>
      <c r="E766" s="147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</row>
    <row r="767" spans="1:17" ht="12.75" customHeight="1" x14ac:dyDescent="0.25">
      <c r="A767" s="23"/>
      <c r="B767" s="23"/>
      <c r="C767" s="23"/>
      <c r="D767" s="137"/>
      <c r="E767" s="147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</row>
    <row r="768" spans="1:17" ht="12.75" customHeight="1" x14ac:dyDescent="0.25">
      <c r="A768" s="23"/>
      <c r="B768" s="23"/>
      <c r="C768" s="23"/>
      <c r="D768" s="137"/>
      <c r="E768" s="147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</row>
    <row r="769" spans="1:17" ht="12.75" customHeight="1" x14ac:dyDescent="0.25">
      <c r="A769" s="23"/>
      <c r="B769" s="23"/>
      <c r="C769" s="23"/>
      <c r="D769" s="137"/>
      <c r="E769" s="147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</row>
    <row r="770" spans="1:17" ht="12.75" customHeight="1" x14ac:dyDescent="0.25">
      <c r="A770" s="23"/>
      <c r="B770" s="23"/>
      <c r="C770" s="23"/>
      <c r="D770" s="137"/>
      <c r="E770" s="147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</row>
    <row r="771" spans="1:17" ht="12.75" customHeight="1" x14ac:dyDescent="0.25">
      <c r="A771" s="23"/>
      <c r="B771" s="23"/>
      <c r="C771" s="23"/>
      <c r="D771" s="137"/>
      <c r="E771" s="147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</row>
    <row r="772" spans="1:17" ht="12.75" customHeight="1" x14ac:dyDescent="0.25">
      <c r="A772" s="23"/>
      <c r="B772" s="23"/>
      <c r="C772" s="23"/>
      <c r="D772" s="137"/>
      <c r="E772" s="147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</row>
    <row r="773" spans="1:17" ht="12.75" customHeight="1" x14ac:dyDescent="0.25">
      <c r="A773" s="23"/>
      <c r="B773" s="23"/>
      <c r="C773" s="23"/>
      <c r="D773" s="137"/>
      <c r="E773" s="147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</row>
    <row r="774" spans="1:17" ht="12.75" customHeight="1" x14ac:dyDescent="0.25">
      <c r="A774" s="23"/>
      <c r="B774" s="23"/>
      <c r="C774" s="23"/>
      <c r="D774" s="137"/>
      <c r="E774" s="147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</row>
    <row r="775" spans="1:17" ht="12.75" customHeight="1" x14ac:dyDescent="0.25">
      <c r="A775" s="23"/>
      <c r="B775" s="23"/>
      <c r="C775" s="23"/>
      <c r="D775" s="137"/>
      <c r="E775" s="147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</row>
    <row r="776" spans="1:17" ht="12.75" customHeight="1" x14ac:dyDescent="0.25">
      <c r="A776" s="23"/>
      <c r="B776" s="23"/>
      <c r="C776" s="23"/>
      <c r="D776" s="137"/>
      <c r="E776" s="147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</row>
    <row r="777" spans="1:17" ht="12.75" customHeight="1" x14ac:dyDescent="0.25">
      <c r="A777" s="23"/>
      <c r="B777" s="23"/>
      <c r="C777" s="23"/>
      <c r="D777" s="137"/>
      <c r="E777" s="147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</row>
    <row r="778" spans="1:17" ht="12.75" customHeight="1" x14ac:dyDescent="0.25">
      <c r="A778" s="23"/>
      <c r="B778" s="23"/>
      <c r="C778" s="23"/>
      <c r="D778" s="137"/>
      <c r="E778" s="147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</row>
    <row r="779" spans="1:17" ht="12.75" customHeight="1" x14ac:dyDescent="0.25">
      <c r="A779" s="23"/>
      <c r="B779" s="23"/>
      <c r="C779" s="23"/>
      <c r="D779" s="137"/>
      <c r="E779" s="147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</row>
    <row r="780" spans="1:17" ht="12.75" customHeight="1" x14ac:dyDescent="0.25">
      <c r="A780" s="23"/>
      <c r="B780" s="23"/>
      <c r="C780" s="23"/>
      <c r="D780" s="137"/>
      <c r="E780" s="147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</row>
    <row r="781" spans="1:17" ht="12.75" customHeight="1" x14ac:dyDescent="0.25">
      <c r="A781" s="23"/>
      <c r="B781" s="23"/>
      <c r="C781" s="23"/>
      <c r="D781" s="137"/>
      <c r="E781" s="147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</row>
    <row r="782" spans="1:17" ht="12.75" customHeight="1" x14ac:dyDescent="0.25">
      <c r="A782" s="23"/>
      <c r="B782" s="23"/>
      <c r="C782" s="23"/>
      <c r="D782" s="137"/>
      <c r="E782" s="147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</row>
    <row r="783" spans="1:17" ht="12.75" customHeight="1" x14ac:dyDescent="0.25">
      <c r="A783" s="23"/>
      <c r="B783" s="23"/>
      <c r="C783" s="23"/>
      <c r="D783" s="137"/>
      <c r="E783" s="147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</row>
    <row r="784" spans="1:17" ht="12.75" customHeight="1" x14ac:dyDescent="0.25">
      <c r="A784" s="23"/>
      <c r="B784" s="23"/>
      <c r="C784" s="23"/>
      <c r="D784" s="137"/>
      <c r="E784" s="147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</row>
    <row r="785" spans="1:17" ht="12.75" customHeight="1" x14ac:dyDescent="0.25">
      <c r="A785" s="23"/>
      <c r="B785" s="23"/>
      <c r="C785" s="23"/>
      <c r="D785" s="137"/>
      <c r="E785" s="147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</row>
    <row r="786" spans="1:17" ht="12.75" customHeight="1" x14ac:dyDescent="0.25">
      <c r="A786" s="23"/>
      <c r="B786" s="23"/>
      <c r="C786" s="23"/>
      <c r="D786" s="137"/>
      <c r="E786" s="147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</row>
    <row r="787" spans="1:17" ht="12.75" customHeight="1" x14ac:dyDescent="0.25">
      <c r="A787" s="23"/>
      <c r="B787" s="23"/>
      <c r="C787" s="23"/>
      <c r="D787" s="137"/>
      <c r="E787" s="147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</row>
    <row r="788" spans="1:17" ht="12.75" customHeight="1" x14ac:dyDescent="0.25">
      <c r="A788" s="23"/>
      <c r="B788" s="23"/>
      <c r="C788" s="23"/>
      <c r="D788" s="137"/>
      <c r="E788" s="147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</row>
    <row r="789" spans="1:17" ht="12.75" customHeight="1" x14ac:dyDescent="0.25">
      <c r="A789" s="23"/>
      <c r="B789" s="23"/>
      <c r="C789" s="23"/>
      <c r="D789" s="137"/>
      <c r="E789" s="147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</row>
    <row r="790" spans="1:17" ht="12.75" customHeight="1" x14ac:dyDescent="0.25">
      <c r="A790" s="23"/>
      <c r="B790" s="23"/>
      <c r="C790" s="23"/>
      <c r="D790" s="137"/>
      <c r="E790" s="147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</row>
    <row r="791" spans="1:17" ht="12.75" customHeight="1" x14ac:dyDescent="0.25">
      <c r="A791" s="23"/>
      <c r="B791" s="23"/>
      <c r="C791" s="23"/>
      <c r="D791" s="137"/>
      <c r="E791" s="147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</row>
    <row r="792" spans="1:17" ht="12.75" customHeight="1" x14ac:dyDescent="0.25">
      <c r="A792" s="23"/>
      <c r="B792" s="23"/>
      <c r="C792" s="23"/>
      <c r="D792" s="137"/>
      <c r="E792" s="147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</row>
    <row r="793" spans="1:17" ht="12.75" customHeight="1" x14ac:dyDescent="0.25">
      <c r="A793" s="23"/>
      <c r="B793" s="23"/>
      <c r="C793" s="23"/>
      <c r="D793" s="137"/>
      <c r="E793" s="147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</row>
    <row r="794" spans="1:17" ht="12.75" customHeight="1" x14ac:dyDescent="0.25">
      <c r="A794" s="23"/>
      <c r="B794" s="23"/>
      <c r="C794" s="23"/>
      <c r="D794" s="137"/>
      <c r="E794" s="147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</row>
    <row r="795" spans="1:17" ht="12.75" customHeight="1" x14ac:dyDescent="0.25">
      <c r="A795" s="23"/>
      <c r="B795" s="23"/>
      <c r="C795" s="23"/>
      <c r="D795" s="137"/>
      <c r="E795" s="147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</row>
    <row r="796" spans="1:17" ht="12.75" customHeight="1" x14ac:dyDescent="0.25">
      <c r="A796" s="23"/>
      <c r="B796" s="23"/>
      <c r="C796" s="23"/>
      <c r="D796" s="137"/>
      <c r="E796" s="147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</row>
    <row r="797" spans="1:17" ht="12.75" customHeight="1" x14ac:dyDescent="0.25">
      <c r="A797" s="23"/>
      <c r="B797" s="23"/>
      <c r="C797" s="23"/>
      <c r="D797" s="137"/>
      <c r="E797" s="147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</row>
    <row r="798" spans="1:17" ht="12.75" customHeight="1" x14ac:dyDescent="0.25">
      <c r="A798" s="23"/>
      <c r="B798" s="23"/>
      <c r="C798" s="23"/>
      <c r="D798" s="137"/>
      <c r="E798" s="147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</row>
    <row r="799" spans="1:17" ht="12.75" customHeight="1" x14ac:dyDescent="0.25">
      <c r="A799" s="23"/>
      <c r="B799" s="23"/>
      <c r="C799" s="23"/>
      <c r="D799" s="137"/>
      <c r="E799" s="147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</row>
    <row r="800" spans="1:17" ht="12.75" customHeight="1" x14ac:dyDescent="0.25">
      <c r="A800" s="23"/>
      <c r="B800" s="23"/>
      <c r="C800" s="23"/>
      <c r="D800" s="137"/>
      <c r="E800" s="147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</row>
    <row r="801" spans="1:17" ht="12.75" customHeight="1" x14ac:dyDescent="0.25">
      <c r="A801" s="23"/>
      <c r="B801" s="23"/>
      <c r="C801" s="23"/>
      <c r="D801" s="137"/>
      <c r="E801" s="147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</row>
    <row r="802" spans="1:17" ht="12.75" customHeight="1" x14ac:dyDescent="0.25">
      <c r="A802" s="23"/>
      <c r="B802" s="23"/>
      <c r="C802" s="23"/>
      <c r="D802" s="137"/>
      <c r="E802" s="147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</row>
    <row r="803" spans="1:17" ht="12.75" customHeight="1" x14ac:dyDescent="0.25">
      <c r="A803" s="23"/>
      <c r="B803" s="23"/>
      <c r="C803" s="23"/>
      <c r="D803" s="137"/>
      <c r="E803" s="147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</row>
    <row r="804" spans="1:17" ht="12.75" customHeight="1" x14ac:dyDescent="0.25">
      <c r="A804" s="23"/>
      <c r="B804" s="23"/>
      <c r="C804" s="23"/>
      <c r="D804" s="137"/>
      <c r="E804" s="147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</row>
    <row r="805" spans="1:17" ht="12.75" customHeight="1" x14ac:dyDescent="0.25">
      <c r="A805" s="23"/>
      <c r="B805" s="23"/>
      <c r="C805" s="23"/>
      <c r="D805" s="137"/>
      <c r="E805" s="147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</row>
    <row r="806" spans="1:17" ht="12.75" customHeight="1" x14ac:dyDescent="0.25">
      <c r="A806" s="23"/>
      <c r="B806" s="23"/>
      <c r="C806" s="23"/>
      <c r="D806" s="137"/>
      <c r="E806" s="147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</row>
    <row r="807" spans="1:17" ht="12.75" customHeight="1" x14ac:dyDescent="0.25">
      <c r="A807" s="23"/>
      <c r="B807" s="23"/>
      <c r="C807" s="23"/>
      <c r="D807" s="137"/>
      <c r="E807" s="147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</row>
    <row r="808" spans="1:17" ht="12.75" customHeight="1" x14ac:dyDescent="0.25">
      <c r="A808" s="23"/>
      <c r="B808" s="23"/>
      <c r="C808" s="23"/>
      <c r="D808" s="137"/>
      <c r="E808" s="147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</row>
    <row r="809" spans="1:17" ht="12.75" customHeight="1" x14ac:dyDescent="0.25">
      <c r="A809" s="23"/>
      <c r="B809" s="23"/>
      <c r="C809" s="23"/>
      <c r="D809" s="137"/>
      <c r="E809" s="147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</row>
    <row r="810" spans="1:17" ht="12.75" customHeight="1" x14ac:dyDescent="0.25">
      <c r="A810" s="23"/>
      <c r="B810" s="23"/>
      <c r="C810" s="23"/>
      <c r="D810" s="137"/>
      <c r="E810" s="147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</row>
    <row r="811" spans="1:17" ht="12.75" customHeight="1" x14ac:dyDescent="0.25">
      <c r="A811" s="23"/>
      <c r="B811" s="23"/>
      <c r="C811" s="23"/>
      <c r="D811" s="137"/>
      <c r="E811" s="147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</row>
    <row r="812" spans="1:17" ht="12.75" customHeight="1" x14ac:dyDescent="0.25">
      <c r="A812" s="23"/>
      <c r="B812" s="23"/>
      <c r="C812" s="23"/>
      <c r="D812" s="137"/>
      <c r="E812" s="147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</row>
    <row r="813" spans="1:17" ht="12.75" customHeight="1" x14ac:dyDescent="0.25">
      <c r="A813" s="23"/>
      <c r="B813" s="23"/>
      <c r="C813" s="23"/>
      <c r="D813" s="137"/>
      <c r="E813" s="147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</row>
    <row r="814" spans="1:17" ht="12.75" customHeight="1" x14ac:dyDescent="0.25">
      <c r="A814" s="23"/>
      <c r="B814" s="23"/>
      <c r="C814" s="23"/>
      <c r="D814" s="137"/>
      <c r="E814" s="147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</row>
    <row r="815" spans="1:17" ht="12.75" customHeight="1" x14ac:dyDescent="0.25">
      <c r="A815" s="23"/>
      <c r="B815" s="23"/>
      <c r="C815" s="23"/>
      <c r="D815" s="137"/>
      <c r="E815" s="147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</row>
    <row r="816" spans="1:17" ht="12.75" customHeight="1" x14ac:dyDescent="0.25">
      <c r="A816" s="23"/>
      <c r="B816" s="23"/>
      <c r="C816" s="23"/>
      <c r="D816" s="137"/>
      <c r="E816" s="147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</row>
    <row r="817" spans="1:17" ht="12.75" customHeight="1" x14ac:dyDescent="0.25">
      <c r="A817" s="23"/>
      <c r="B817" s="23"/>
      <c r="C817" s="23"/>
      <c r="D817" s="137"/>
      <c r="E817" s="147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</row>
    <row r="818" spans="1:17" ht="12.75" customHeight="1" x14ac:dyDescent="0.25">
      <c r="A818" s="23"/>
      <c r="B818" s="23"/>
      <c r="C818" s="23"/>
      <c r="D818" s="137"/>
      <c r="E818" s="147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</row>
    <row r="819" spans="1:17" ht="12.75" customHeight="1" x14ac:dyDescent="0.25">
      <c r="A819" s="23"/>
      <c r="B819" s="23"/>
      <c r="C819" s="23"/>
      <c r="D819" s="137"/>
      <c r="E819" s="147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</row>
    <row r="820" spans="1:17" ht="12.75" customHeight="1" x14ac:dyDescent="0.25">
      <c r="A820" s="23"/>
      <c r="B820" s="23"/>
      <c r="C820" s="23"/>
      <c r="D820" s="137"/>
      <c r="E820" s="147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</row>
    <row r="821" spans="1:17" ht="12.75" customHeight="1" x14ac:dyDescent="0.25">
      <c r="A821" s="23"/>
      <c r="B821" s="23"/>
      <c r="C821" s="23"/>
      <c r="D821" s="137"/>
      <c r="E821" s="147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</row>
    <row r="822" spans="1:17" ht="12.75" customHeight="1" x14ac:dyDescent="0.25">
      <c r="A822" s="23"/>
      <c r="B822" s="23"/>
      <c r="C822" s="23"/>
      <c r="D822" s="137"/>
      <c r="E822" s="147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</row>
    <row r="823" spans="1:17" ht="12.75" customHeight="1" x14ac:dyDescent="0.25">
      <c r="A823" s="23"/>
      <c r="B823" s="23"/>
      <c r="C823" s="23"/>
      <c r="D823" s="137"/>
      <c r="E823" s="147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</row>
    <row r="824" spans="1:17" ht="12.75" customHeight="1" x14ac:dyDescent="0.25">
      <c r="A824" s="23"/>
      <c r="B824" s="23"/>
      <c r="C824" s="23"/>
      <c r="D824" s="137"/>
      <c r="E824" s="147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</row>
    <row r="825" spans="1:17" ht="12.75" customHeight="1" x14ac:dyDescent="0.25">
      <c r="A825" s="23"/>
      <c r="B825" s="23"/>
      <c r="C825" s="23"/>
      <c r="D825" s="137"/>
      <c r="E825" s="147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</row>
    <row r="826" spans="1:17" ht="12.75" customHeight="1" x14ac:dyDescent="0.25">
      <c r="A826" s="23"/>
      <c r="B826" s="23"/>
      <c r="C826" s="23"/>
      <c r="D826" s="137"/>
      <c r="E826" s="147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</row>
    <row r="827" spans="1:17" ht="12.75" customHeight="1" x14ac:dyDescent="0.25">
      <c r="A827" s="23"/>
      <c r="B827" s="23"/>
      <c r="C827" s="23"/>
      <c r="D827" s="137"/>
      <c r="E827" s="147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</row>
    <row r="828" spans="1:17" ht="12.75" customHeight="1" x14ac:dyDescent="0.25">
      <c r="A828" s="23"/>
      <c r="B828" s="23"/>
      <c r="C828" s="23"/>
      <c r="D828" s="137"/>
      <c r="E828" s="147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</row>
    <row r="829" spans="1:17" ht="12.75" customHeight="1" x14ac:dyDescent="0.25">
      <c r="A829" s="23"/>
      <c r="B829" s="23"/>
      <c r="C829" s="23"/>
      <c r="D829" s="137"/>
      <c r="E829" s="147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</row>
    <row r="830" spans="1:17" ht="12.75" customHeight="1" x14ac:dyDescent="0.25">
      <c r="A830" s="23"/>
      <c r="B830" s="23"/>
      <c r="C830" s="23"/>
      <c r="D830" s="137"/>
      <c r="E830" s="147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</row>
    <row r="831" spans="1:17" ht="12.75" customHeight="1" x14ac:dyDescent="0.25">
      <c r="A831" s="23"/>
      <c r="B831" s="23"/>
      <c r="C831" s="23"/>
      <c r="D831" s="137"/>
      <c r="E831" s="147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</row>
    <row r="832" spans="1:17" ht="12.75" customHeight="1" x14ac:dyDescent="0.25">
      <c r="A832" s="23"/>
      <c r="B832" s="23"/>
      <c r="C832" s="23"/>
      <c r="D832" s="137"/>
      <c r="E832" s="147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</row>
    <row r="833" spans="1:17" ht="12.75" customHeight="1" x14ac:dyDescent="0.25">
      <c r="A833" s="23"/>
      <c r="B833" s="23"/>
      <c r="C833" s="23"/>
      <c r="D833" s="137"/>
      <c r="E833" s="147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</row>
    <row r="834" spans="1:17" ht="12.75" customHeight="1" x14ac:dyDescent="0.25">
      <c r="A834" s="23"/>
      <c r="B834" s="23"/>
      <c r="C834" s="23"/>
      <c r="D834" s="137"/>
      <c r="E834" s="147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</row>
    <row r="835" spans="1:17" ht="12.75" customHeight="1" x14ac:dyDescent="0.25">
      <c r="A835" s="23"/>
      <c r="B835" s="23"/>
      <c r="C835" s="23"/>
      <c r="D835" s="137"/>
      <c r="E835" s="147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</row>
    <row r="836" spans="1:17" ht="12.75" customHeight="1" x14ac:dyDescent="0.25">
      <c r="A836" s="23"/>
      <c r="B836" s="23"/>
      <c r="C836" s="23"/>
      <c r="D836" s="137"/>
      <c r="E836" s="147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</row>
    <row r="837" spans="1:17" ht="12.75" customHeight="1" x14ac:dyDescent="0.25">
      <c r="A837" s="23"/>
      <c r="B837" s="23"/>
      <c r="C837" s="23"/>
      <c r="D837" s="137"/>
      <c r="E837" s="147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</row>
    <row r="838" spans="1:17" ht="12.75" customHeight="1" x14ac:dyDescent="0.25">
      <c r="A838" s="23"/>
      <c r="B838" s="23"/>
      <c r="C838" s="23"/>
      <c r="D838" s="137"/>
      <c r="E838" s="147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</row>
    <row r="839" spans="1:17" ht="12.75" customHeight="1" x14ac:dyDescent="0.25">
      <c r="A839" s="23"/>
      <c r="B839" s="23"/>
      <c r="C839" s="23"/>
      <c r="D839" s="137"/>
      <c r="E839" s="147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</row>
    <row r="840" spans="1:17" ht="12.75" customHeight="1" x14ac:dyDescent="0.25">
      <c r="A840" s="23"/>
      <c r="B840" s="23"/>
      <c r="C840" s="23"/>
      <c r="D840" s="137"/>
      <c r="E840" s="147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</row>
    <row r="841" spans="1:17" ht="12.75" customHeight="1" x14ac:dyDescent="0.25">
      <c r="A841" s="23"/>
      <c r="B841" s="23"/>
      <c r="C841" s="23"/>
      <c r="D841" s="137"/>
      <c r="E841" s="147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</row>
    <row r="842" spans="1:17" ht="12.75" customHeight="1" x14ac:dyDescent="0.25">
      <c r="A842" s="23"/>
      <c r="B842" s="23"/>
      <c r="C842" s="23"/>
      <c r="D842" s="137"/>
      <c r="E842" s="147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</row>
    <row r="843" spans="1:17" ht="12.75" customHeight="1" x14ac:dyDescent="0.25">
      <c r="A843" s="23"/>
      <c r="B843" s="23"/>
      <c r="C843" s="23"/>
      <c r="D843" s="137"/>
      <c r="E843" s="147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</row>
    <row r="844" spans="1:17" ht="12.75" customHeight="1" x14ac:dyDescent="0.25">
      <c r="A844" s="23"/>
      <c r="B844" s="23"/>
      <c r="C844" s="23"/>
      <c r="D844" s="137"/>
      <c r="E844" s="147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</row>
    <row r="845" spans="1:17" ht="12.75" customHeight="1" x14ac:dyDescent="0.25">
      <c r="A845" s="23"/>
      <c r="B845" s="23"/>
      <c r="C845" s="23"/>
      <c r="D845" s="137"/>
      <c r="E845" s="147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</row>
    <row r="846" spans="1:17" ht="12.75" customHeight="1" x14ac:dyDescent="0.25">
      <c r="A846" s="23"/>
      <c r="B846" s="23"/>
      <c r="C846" s="23"/>
      <c r="D846" s="137"/>
      <c r="E846" s="147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</row>
    <row r="847" spans="1:17" ht="12.75" customHeight="1" x14ac:dyDescent="0.25">
      <c r="A847" s="23"/>
      <c r="B847" s="23"/>
      <c r="C847" s="23"/>
      <c r="D847" s="137"/>
      <c r="E847" s="147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</row>
    <row r="848" spans="1:17" ht="12.75" customHeight="1" x14ac:dyDescent="0.25">
      <c r="A848" s="23"/>
      <c r="B848" s="23"/>
      <c r="C848" s="23"/>
      <c r="D848" s="137"/>
      <c r="E848" s="147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</row>
    <row r="849" spans="1:17" ht="12.75" customHeight="1" x14ac:dyDescent="0.25">
      <c r="A849" s="23"/>
      <c r="B849" s="23"/>
      <c r="C849" s="23"/>
      <c r="D849" s="137"/>
      <c r="E849" s="147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</row>
    <row r="850" spans="1:17" ht="12.75" customHeight="1" x14ac:dyDescent="0.25">
      <c r="A850" s="23"/>
      <c r="B850" s="23"/>
      <c r="C850" s="23"/>
      <c r="D850" s="137"/>
      <c r="E850" s="147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</row>
    <row r="851" spans="1:17" ht="12.75" customHeight="1" x14ac:dyDescent="0.25">
      <c r="A851" s="23"/>
      <c r="B851" s="23"/>
      <c r="C851" s="23"/>
      <c r="D851" s="137"/>
      <c r="E851" s="147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</row>
    <row r="852" spans="1:17" ht="12.75" customHeight="1" x14ac:dyDescent="0.25">
      <c r="A852" s="23"/>
      <c r="B852" s="23"/>
      <c r="C852" s="23"/>
      <c r="D852" s="137"/>
      <c r="E852" s="147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</row>
    <row r="853" spans="1:17" ht="12.75" customHeight="1" x14ac:dyDescent="0.25">
      <c r="A853" s="23"/>
      <c r="B853" s="23"/>
      <c r="C853" s="23"/>
      <c r="D853" s="137"/>
      <c r="E853" s="147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</row>
    <row r="854" spans="1:17" ht="12.75" customHeight="1" x14ac:dyDescent="0.25">
      <c r="A854" s="23"/>
      <c r="B854" s="23"/>
      <c r="C854" s="23"/>
      <c r="D854" s="137"/>
      <c r="E854" s="147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</row>
    <row r="855" spans="1:17" ht="12.75" customHeight="1" x14ac:dyDescent="0.25">
      <c r="A855" s="23"/>
      <c r="B855" s="23"/>
      <c r="C855" s="23"/>
      <c r="D855" s="137"/>
      <c r="E855" s="147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</row>
    <row r="856" spans="1:17" ht="12.75" customHeight="1" x14ac:dyDescent="0.25">
      <c r="A856" s="23"/>
      <c r="B856" s="23"/>
      <c r="C856" s="23"/>
      <c r="D856" s="137"/>
      <c r="E856" s="147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</row>
    <row r="857" spans="1:17" ht="12.75" customHeight="1" x14ac:dyDescent="0.25">
      <c r="A857" s="23"/>
      <c r="B857" s="23"/>
      <c r="C857" s="23"/>
      <c r="D857" s="137"/>
      <c r="E857" s="147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</row>
    <row r="858" spans="1:17" ht="12.75" customHeight="1" x14ac:dyDescent="0.25">
      <c r="A858" s="23"/>
      <c r="B858" s="23"/>
      <c r="C858" s="23"/>
      <c r="D858" s="137"/>
      <c r="E858" s="147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</row>
    <row r="859" spans="1:17" ht="12.75" customHeight="1" x14ac:dyDescent="0.25">
      <c r="A859" s="23"/>
      <c r="B859" s="23"/>
      <c r="C859" s="23"/>
      <c r="D859" s="137"/>
      <c r="E859" s="147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</row>
    <row r="860" spans="1:17" ht="12.75" customHeight="1" x14ac:dyDescent="0.25">
      <c r="A860" s="23"/>
      <c r="B860" s="23"/>
      <c r="C860" s="23"/>
      <c r="D860" s="137"/>
      <c r="E860" s="147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</row>
    <row r="861" spans="1:17" ht="12.75" customHeight="1" x14ac:dyDescent="0.25">
      <c r="A861" s="23"/>
      <c r="B861" s="23"/>
      <c r="C861" s="23"/>
      <c r="D861" s="137"/>
      <c r="E861" s="147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</row>
    <row r="862" spans="1:17" ht="12.75" customHeight="1" x14ac:dyDescent="0.25">
      <c r="A862" s="23"/>
      <c r="B862" s="23"/>
      <c r="C862" s="23"/>
      <c r="D862" s="137"/>
      <c r="E862" s="147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</row>
    <row r="863" spans="1:17" ht="12.75" customHeight="1" x14ac:dyDescent="0.25">
      <c r="A863" s="23"/>
      <c r="B863" s="23"/>
      <c r="C863" s="23"/>
      <c r="D863" s="137"/>
      <c r="E863" s="147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</row>
    <row r="864" spans="1:17" ht="12.75" customHeight="1" x14ac:dyDescent="0.25">
      <c r="A864" s="23"/>
      <c r="B864" s="23"/>
      <c r="C864" s="23"/>
      <c r="D864" s="137"/>
      <c r="E864" s="147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</row>
    <row r="865" spans="1:17" ht="12.75" customHeight="1" x14ac:dyDescent="0.25">
      <c r="A865" s="23"/>
      <c r="B865" s="23"/>
      <c r="C865" s="23"/>
      <c r="D865" s="137"/>
      <c r="E865" s="147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</row>
    <row r="866" spans="1:17" ht="12.75" customHeight="1" x14ac:dyDescent="0.25">
      <c r="A866" s="23"/>
      <c r="B866" s="23"/>
      <c r="C866" s="23"/>
      <c r="D866" s="137"/>
      <c r="E866" s="147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</row>
    <row r="867" spans="1:17" ht="12.75" customHeight="1" x14ac:dyDescent="0.25">
      <c r="A867" s="23"/>
      <c r="B867" s="23"/>
      <c r="C867" s="23"/>
      <c r="D867" s="137"/>
      <c r="E867" s="147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</row>
    <row r="868" spans="1:17" ht="12.75" customHeight="1" x14ac:dyDescent="0.25">
      <c r="A868" s="23"/>
      <c r="B868" s="23"/>
      <c r="C868" s="23"/>
      <c r="D868" s="137"/>
      <c r="E868" s="147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</row>
    <row r="869" spans="1:17" ht="12.75" customHeight="1" x14ac:dyDescent="0.25">
      <c r="A869" s="23"/>
      <c r="B869" s="23"/>
      <c r="C869" s="23"/>
      <c r="D869" s="137"/>
      <c r="E869" s="147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</row>
    <row r="870" spans="1:17" ht="12.75" customHeight="1" x14ac:dyDescent="0.25">
      <c r="A870" s="23"/>
      <c r="B870" s="23"/>
      <c r="C870" s="23"/>
      <c r="D870" s="137"/>
      <c r="E870" s="147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</row>
    <row r="871" spans="1:17" ht="12.75" customHeight="1" x14ac:dyDescent="0.25">
      <c r="A871" s="23"/>
      <c r="B871" s="23"/>
      <c r="C871" s="23"/>
      <c r="D871" s="137"/>
      <c r="E871" s="147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</row>
    <row r="872" spans="1:17" ht="12.75" customHeight="1" x14ac:dyDescent="0.25">
      <c r="A872" s="23"/>
      <c r="B872" s="23"/>
      <c r="C872" s="23"/>
      <c r="D872" s="137"/>
      <c r="E872" s="147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</row>
    <row r="873" spans="1:17" ht="12.75" customHeight="1" x14ac:dyDescent="0.25">
      <c r="A873" s="23"/>
      <c r="B873" s="23"/>
      <c r="C873" s="23"/>
      <c r="D873" s="137"/>
      <c r="E873" s="147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</row>
    <row r="874" spans="1:17" ht="12.75" customHeight="1" x14ac:dyDescent="0.25">
      <c r="A874" s="23"/>
      <c r="B874" s="23"/>
      <c r="C874" s="23"/>
      <c r="D874" s="137"/>
      <c r="E874" s="147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</row>
    <row r="875" spans="1:17" ht="12.75" customHeight="1" x14ac:dyDescent="0.25">
      <c r="A875" s="23"/>
      <c r="B875" s="23"/>
      <c r="C875" s="23"/>
      <c r="D875" s="137"/>
      <c r="E875" s="147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</row>
    <row r="876" spans="1:17" ht="12.75" customHeight="1" x14ac:dyDescent="0.25">
      <c r="A876" s="23"/>
      <c r="B876" s="23"/>
      <c r="C876" s="23"/>
      <c r="D876" s="137"/>
      <c r="E876" s="147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</row>
    <row r="877" spans="1:17" ht="12.75" customHeight="1" x14ac:dyDescent="0.25">
      <c r="A877" s="23"/>
      <c r="B877" s="23"/>
      <c r="C877" s="23"/>
      <c r="D877" s="137"/>
      <c r="E877" s="147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</row>
    <row r="878" spans="1:17" ht="12.75" customHeight="1" x14ac:dyDescent="0.25">
      <c r="A878" s="23"/>
      <c r="B878" s="23"/>
      <c r="C878" s="23"/>
      <c r="D878" s="137"/>
      <c r="E878" s="147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</row>
    <row r="879" spans="1:17" ht="12.75" customHeight="1" x14ac:dyDescent="0.25">
      <c r="A879" s="23"/>
      <c r="B879" s="23"/>
      <c r="C879" s="23"/>
      <c r="D879" s="137"/>
      <c r="E879" s="147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</row>
    <row r="880" spans="1:17" ht="12.75" customHeight="1" x14ac:dyDescent="0.25">
      <c r="A880" s="23"/>
      <c r="B880" s="23"/>
      <c r="C880" s="23"/>
      <c r="D880" s="137"/>
      <c r="E880" s="147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</row>
    <row r="881" spans="1:17" ht="12.75" customHeight="1" x14ac:dyDescent="0.25">
      <c r="A881" s="23"/>
      <c r="B881" s="23"/>
      <c r="C881" s="23"/>
      <c r="D881" s="137"/>
      <c r="E881" s="147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</row>
    <row r="882" spans="1:17" ht="12.75" customHeight="1" x14ac:dyDescent="0.25">
      <c r="A882" s="23"/>
      <c r="B882" s="23"/>
      <c r="C882" s="23"/>
      <c r="D882" s="137"/>
      <c r="E882" s="147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</row>
    <row r="883" spans="1:17" ht="12.75" customHeight="1" x14ac:dyDescent="0.25">
      <c r="A883" s="23"/>
      <c r="B883" s="23"/>
      <c r="C883" s="23"/>
      <c r="D883" s="137"/>
      <c r="E883" s="147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</row>
    <row r="884" spans="1:17" ht="12.75" customHeight="1" x14ac:dyDescent="0.25">
      <c r="A884" s="23"/>
      <c r="B884" s="23"/>
      <c r="C884" s="23"/>
      <c r="D884" s="137"/>
      <c r="E884" s="147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</row>
    <row r="885" spans="1:17" ht="12.75" customHeight="1" x14ac:dyDescent="0.25">
      <c r="A885" s="23"/>
      <c r="B885" s="23"/>
      <c r="C885" s="23"/>
      <c r="D885" s="137"/>
      <c r="E885" s="147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</row>
    <row r="886" spans="1:17" ht="12.75" customHeight="1" x14ac:dyDescent="0.25">
      <c r="A886" s="23"/>
      <c r="B886" s="23"/>
      <c r="C886" s="23"/>
      <c r="D886" s="137"/>
      <c r="E886" s="147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</row>
    <row r="887" spans="1:17" ht="12.75" customHeight="1" x14ac:dyDescent="0.25">
      <c r="A887" s="23"/>
      <c r="B887" s="23"/>
      <c r="C887" s="23"/>
      <c r="D887" s="137"/>
      <c r="E887" s="147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</row>
    <row r="888" spans="1:17" ht="12.75" customHeight="1" x14ac:dyDescent="0.25">
      <c r="A888" s="23"/>
      <c r="B888" s="23"/>
      <c r="C888" s="23"/>
      <c r="D888" s="137"/>
      <c r="E888" s="147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</row>
    <row r="889" spans="1:17" ht="12.75" customHeight="1" x14ac:dyDescent="0.25">
      <c r="A889" s="23"/>
      <c r="B889" s="23"/>
      <c r="C889" s="23"/>
      <c r="D889" s="137"/>
      <c r="E889" s="147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</row>
    <row r="890" spans="1:17" ht="12.75" customHeight="1" x14ac:dyDescent="0.25">
      <c r="A890" s="23"/>
      <c r="B890" s="23"/>
      <c r="C890" s="23"/>
      <c r="D890" s="137"/>
      <c r="E890" s="147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</row>
    <row r="891" spans="1:17" ht="12.75" customHeight="1" x14ac:dyDescent="0.25">
      <c r="A891" s="23"/>
      <c r="B891" s="23"/>
      <c r="C891" s="23"/>
      <c r="D891" s="137"/>
      <c r="E891" s="147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</row>
    <row r="892" spans="1:17" ht="12.75" customHeight="1" x14ac:dyDescent="0.25">
      <c r="A892" s="23"/>
      <c r="B892" s="23"/>
      <c r="C892" s="23"/>
      <c r="D892" s="137"/>
      <c r="E892" s="147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</row>
    <row r="893" spans="1:17" ht="12.75" customHeight="1" x14ac:dyDescent="0.25">
      <c r="A893" s="23"/>
      <c r="B893" s="23"/>
      <c r="C893" s="23"/>
      <c r="D893" s="137"/>
      <c r="E893" s="147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</row>
    <row r="894" spans="1:17" ht="12.75" customHeight="1" x14ac:dyDescent="0.25">
      <c r="A894" s="23"/>
      <c r="B894" s="23"/>
      <c r="C894" s="23"/>
      <c r="D894" s="137"/>
      <c r="E894" s="147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</row>
    <row r="895" spans="1:17" ht="12.75" customHeight="1" x14ac:dyDescent="0.25">
      <c r="A895" s="23"/>
      <c r="B895" s="23"/>
      <c r="C895" s="23"/>
      <c r="D895" s="137"/>
      <c r="E895" s="147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</row>
    <row r="896" spans="1:17" ht="12.75" customHeight="1" x14ac:dyDescent="0.25">
      <c r="A896" s="23"/>
      <c r="B896" s="23"/>
      <c r="C896" s="23"/>
      <c r="D896" s="137"/>
      <c r="E896" s="147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</row>
    <row r="897" spans="1:17" ht="12.75" customHeight="1" x14ac:dyDescent="0.25">
      <c r="A897" s="23"/>
      <c r="B897" s="23"/>
      <c r="C897" s="23"/>
      <c r="D897" s="137"/>
      <c r="E897" s="147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</row>
    <row r="898" spans="1:17" ht="12.75" customHeight="1" x14ac:dyDescent="0.25">
      <c r="A898" s="23"/>
      <c r="B898" s="23"/>
      <c r="C898" s="23"/>
      <c r="D898" s="137"/>
      <c r="E898" s="147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</row>
    <row r="899" spans="1:17" ht="12.75" customHeight="1" x14ac:dyDescent="0.25">
      <c r="A899" s="23"/>
      <c r="B899" s="23"/>
      <c r="C899" s="23"/>
      <c r="D899" s="137"/>
      <c r="E899" s="147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</row>
    <row r="900" spans="1:17" ht="12.75" customHeight="1" x14ac:dyDescent="0.25">
      <c r="A900" s="23"/>
      <c r="B900" s="23"/>
      <c r="C900" s="23"/>
      <c r="D900" s="137"/>
      <c r="E900" s="147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</row>
    <row r="901" spans="1:17" ht="12.75" customHeight="1" x14ac:dyDescent="0.25">
      <c r="A901" s="23"/>
      <c r="B901" s="23"/>
      <c r="C901" s="23"/>
      <c r="D901" s="137"/>
      <c r="E901" s="147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</row>
    <row r="902" spans="1:17" ht="12.75" customHeight="1" x14ac:dyDescent="0.25">
      <c r="A902" s="23"/>
      <c r="B902" s="23"/>
      <c r="C902" s="23"/>
      <c r="D902" s="137"/>
      <c r="E902" s="147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</row>
    <row r="903" spans="1:17" ht="12.75" customHeight="1" x14ac:dyDescent="0.25">
      <c r="A903" s="23"/>
      <c r="B903" s="23"/>
      <c r="C903" s="23"/>
      <c r="D903" s="137"/>
      <c r="E903" s="147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</row>
    <row r="904" spans="1:17" ht="12.75" customHeight="1" x14ac:dyDescent="0.25">
      <c r="A904" s="23"/>
      <c r="B904" s="23"/>
      <c r="C904" s="23"/>
      <c r="D904" s="137"/>
      <c r="E904" s="147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</row>
    <row r="905" spans="1:17" ht="12.75" customHeight="1" x14ac:dyDescent="0.25">
      <c r="A905" s="23"/>
      <c r="B905" s="23"/>
      <c r="C905" s="23"/>
      <c r="D905" s="137"/>
      <c r="E905" s="147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</row>
    <row r="906" spans="1:17" ht="12.75" customHeight="1" x14ac:dyDescent="0.25">
      <c r="A906" s="23"/>
      <c r="B906" s="23"/>
      <c r="C906" s="23"/>
      <c r="D906" s="137"/>
      <c r="E906" s="147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</row>
    <row r="907" spans="1:17" ht="12.75" customHeight="1" x14ac:dyDescent="0.25">
      <c r="A907" s="23"/>
      <c r="B907" s="23"/>
      <c r="C907" s="23"/>
      <c r="D907" s="137"/>
      <c r="E907" s="147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</row>
    <row r="908" spans="1:17" ht="12.75" customHeight="1" x14ac:dyDescent="0.25">
      <c r="A908" s="23"/>
      <c r="B908" s="23"/>
      <c r="C908" s="23"/>
      <c r="D908" s="137"/>
      <c r="E908" s="147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</row>
    <row r="909" spans="1:17" ht="12.75" customHeight="1" x14ac:dyDescent="0.25">
      <c r="A909" s="23"/>
      <c r="B909" s="23"/>
      <c r="C909" s="23"/>
      <c r="D909" s="137"/>
      <c r="E909" s="147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</row>
    <row r="910" spans="1:17" ht="12.75" customHeight="1" x14ac:dyDescent="0.25">
      <c r="A910" s="23"/>
      <c r="B910" s="23"/>
      <c r="C910" s="23"/>
      <c r="D910" s="137"/>
      <c r="E910" s="147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</row>
    <row r="911" spans="1:17" ht="12.75" customHeight="1" x14ac:dyDescent="0.25">
      <c r="A911" s="23"/>
      <c r="B911" s="23"/>
      <c r="C911" s="23"/>
      <c r="D911" s="137"/>
      <c r="E911" s="147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</row>
    <row r="912" spans="1:17" ht="12.75" customHeight="1" x14ac:dyDescent="0.25">
      <c r="A912" s="23"/>
      <c r="B912" s="23"/>
      <c r="C912" s="23"/>
      <c r="D912" s="137"/>
      <c r="E912" s="147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</row>
    <row r="913" spans="1:17" ht="12.75" customHeight="1" x14ac:dyDescent="0.25">
      <c r="A913" s="23"/>
      <c r="B913" s="23"/>
      <c r="C913" s="23"/>
      <c r="D913" s="137"/>
      <c r="E913" s="147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</row>
    <row r="914" spans="1:17" ht="12.75" customHeight="1" x14ac:dyDescent="0.25">
      <c r="A914" s="23"/>
      <c r="B914" s="23"/>
      <c r="C914" s="23"/>
      <c r="D914" s="137"/>
      <c r="E914" s="147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</row>
    <row r="915" spans="1:17" ht="12.75" customHeight="1" x14ac:dyDescent="0.25">
      <c r="A915" s="23"/>
      <c r="B915" s="23"/>
      <c r="C915" s="23"/>
      <c r="D915" s="137"/>
      <c r="E915" s="147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</row>
    <row r="916" spans="1:17" ht="12.75" customHeight="1" x14ac:dyDescent="0.25">
      <c r="A916" s="23"/>
      <c r="B916" s="23"/>
      <c r="C916" s="23"/>
      <c r="D916" s="137"/>
      <c r="E916" s="147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</row>
    <row r="917" spans="1:17" ht="12.75" customHeight="1" x14ac:dyDescent="0.25">
      <c r="A917" s="23"/>
      <c r="B917" s="23"/>
      <c r="C917" s="23"/>
      <c r="D917" s="137"/>
      <c r="E917" s="147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</row>
    <row r="918" spans="1:17" ht="12.75" customHeight="1" x14ac:dyDescent="0.25">
      <c r="A918" s="23"/>
      <c r="B918" s="23"/>
      <c r="C918" s="23"/>
      <c r="D918" s="137"/>
      <c r="E918" s="147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</row>
    <row r="919" spans="1:17" ht="12.75" customHeight="1" x14ac:dyDescent="0.25">
      <c r="A919" s="23"/>
      <c r="B919" s="23"/>
      <c r="C919" s="23"/>
      <c r="D919" s="137"/>
      <c r="E919" s="147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</row>
    <row r="920" spans="1:17" ht="12.75" customHeight="1" x14ac:dyDescent="0.25">
      <c r="A920" s="23"/>
      <c r="B920" s="23"/>
      <c r="C920" s="23"/>
      <c r="D920" s="137"/>
      <c r="E920" s="147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</row>
    <row r="921" spans="1:17" ht="12.75" customHeight="1" x14ac:dyDescent="0.25">
      <c r="A921" s="23"/>
      <c r="B921" s="23"/>
      <c r="C921" s="23"/>
      <c r="D921" s="137"/>
      <c r="E921" s="147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</row>
    <row r="922" spans="1:17" ht="12.75" customHeight="1" x14ac:dyDescent="0.25">
      <c r="A922" s="23"/>
      <c r="B922" s="23"/>
      <c r="C922" s="23"/>
      <c r="D922" s="137"/>
      <c r="E922" s="147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</row>
    <row r="923" spans="1:17" ht="12.75" customHeight="1" x14ac:dyDescent="0.25">
      <c r="A923" s="23"/>
      <c r="B923" s="23"/>
      <c r="C923" s="23"/>
      <c r="D923" s="137"/>
      <c r="E923" s="147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</row>
    <row r="924" spans="1:17" ht="12.75" customHeight="1" x14ac:dyDescent="0.25">
      <c r="A924" s="23"/>
      <c r="B924" s="23"/>
      <c r="C924" s="23"/>
      <c r="D924" s="137"/>
      <c r="E924" s="147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</row>
    <row r="925" spans="1:17" ht="12.75" customHeight="1" x14ac:dyDescent="0.25">
      <c r="A925" s="23"/>
      <c r="B925" s="23"/>
      <c r="C925" s="23"/>
      <c r="D925" s="137"/>
      <c r="E925" s="147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</row>
    <row r="926" spans="1:17" ht="12.75" customHeight="1" x14ac:dyDescent="0.25">
      <c r="A926" s="23"/>
      <c r="B926" s="23"/>
      <c r="C926" s="23"/>
      <c r="D926" s="137"/>
      <c r="E926" s="147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</row>
    <row r="927" spans="1:17" ht="12.75" customHeight="1" x14ac:dyDescent="0.25">
      <c r="A927" s="23"/>
      <c r="B927" s="23"/>
      <c r="C927" s="23"/>
      <c r="D927" s="137"/>
      <c r="E927" s="147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</row>
    <row r="928" spans="1:17" ht="12.75" customHeight="1" x14ac:dyDescent="0.25">
      <c r="A928" s="23"/>
      <c r="B928" s="23"/>
      <c r="C928" s="23"/>
      <c r="D928" s="137"/>
      <c r="E928" s="147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</row>
    <row r="929" spans="1:17" ht="12.75" customHeight="1" x14ac:dyDescent="0.25">
      <c r="A929" s="23"/>
      <c r="B929" s="23"/>
      <c r="C929" s="23"/>
      <c r="D929" s="137"/>
      <c r="E929" s="147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</row>
    <row r="930" spans="1:17" ht="12.75" customHeight="1" x14ac:dyDescent="0.25">
      <c r="A930" s="23"/>
      <c r="B930" s="23"/>
      <c r="C930" s="23"/>
      <c r="D930" s="137"/>
      <c r="E930" s="147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</row>
    <row r="931" spans="1:17" ht="12.75" customHeight="1" x14ac:dyDescent="0.25">
      <c r="A931" s="23"/>
      <c r="B931" s="23"/>
      <c r="C931" s="23"/>
      <c r="D931" s="137"/>
      <c r="E931" s="147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</row>
    <row r="932" spans="1:17" ht="12.75" customHeight="1" x14ac:dyDescent="0.25">
      <c r="A932" s="23"/>
      <c r="B932" s="23"/>
      <c r="C932" s="23"/>
      <c r="D932" s="137"/>
      <c r="E932" s="147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</row>
    <row r="933" spans="1:17" ht="12.75" customHeight="1" x14ac:dyDescent="0.25">
      <c r="A933" s="23"/>
      <c r="B933" s="23"/>
      <c r="C933" s="23"/>
      <c r="D933" s="137"/>
      <c r="E933" s="147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</row>
    <row r="934" spans="1:17" ht="12.75" customHeight="1" x14ac:dyDescent="0.25">
      <c r="A934" s="23"/>
      <c r="B934" s="23"/>
      <c r="C934" s="23"/>
      <c r="D934" s="137"/>
      <c r="E934" s="147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</row>
    <row r="935" spans="1:17" ht="12.75" customHeight="1" x14ac:dyDescent="0.25">
      <c r="A935" s="23"/>
      <c r="B935" s="23"/>
      <c r="C935" s="23"/>
      <c r="D935" s="137"/>
      <c r="E935" s="147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</row>
    <row r="936" spans="1:17" ht="12.75" customHeight="1" x14ac:dyDescent="0.25">
      <c r="A936" s="23"/>
      <c r="B936" s="23"/>
      <c r="C936" s="23"/>
      <c r="D936" s="137"/>
      <c r="E936" s="147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</row>
    <row r="937" spans="1:17" ht="12.75" customHeight="1" x14ac:dyDescent="0.25">
      <c r="A937" s="23"/>
      <c r="B937" s="23"/>
      <c r="C937" s="23"/>
      <c r="D937" s="137"/>
      <c r="E937" s="147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</row>
    <row r="938" spans="1:17" ht="12.75" customHeight="1" x14ac:dyDescent="0.25">
      <c r="A938" s="23"/>
      <c r="B938" s="23"/>
      <c r="C938" s="23"/>
      <c r="D938" s="137"/>
      <c r="E938" s="147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</row>
    <row r="939" spans="1:17" ht="12.75" customHeight="1" x14ac:dyDescent="0.25">
      <c r="A939" s="23"/>
      <c r="B939" s="23"/>
      <c r="C939" s="23"/>
      <c r="D939" s="137"/>
      <c r="E939" s="147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</row>
    <row r="940" spans="1:17" ht="12.75" customHeight="1" x14ac:dyDescent="0.25">
      <c r="A940" s="23"/>
      <c r="B940" s="23"/>
      <c r="C940" s="23"/>
      <c r="D940" s="137"/>
      <c r="E940" s="147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</row>
    <row r="941" spans="1:17" ht="12.75" customHeight="1" x14ac:dyDescent="0.25">
      <c r="A941" s="23"/>
      <c r="B941" s="23"/>
      <c r="C941" s="23"/>
      <c r="D941" s="137"/>
      <c r="E941" s="147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</row>
    <row r="942" spans="1:17" ht="12.75" customHeight="1" x14ac:dyDescent="0.25">
      <c r="A942" s="23"/>
      <c r="B942" s="23"/>
      <c r="C942" s="23"/>
      <c r="D942" s="137"/>
      <c r="E942" s="147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</row>
    <row r="943" spans="1:17" ht="12.75" customHeight="1" x14ac:dyDescent="0.25">
      <c r="A943" s="23"/>
      <c r="B943" s="23"/>
      <c r="C943" s="23"/>
      <c r="D943" s="137"/>
      <c r="E943" s="147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</row>
    <row r="944" spans="1:17" ht="12.75" customHeight="1" x14ac:dyDescent="0.25">
      <c r="A944" s="23"/>
      <c r="B944" s="23"/>
      <c r="C944" s="23"/>
      <c r="D944" s="137"/>
      <c r="E944" s="147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</row>
    <row r="945" spans="1:17" ht="12.75" customHeight="1" x14ac:dyDescent="0.25">
      <c r="A945" s="23"/>
      <c r="B945" s="23"/>
      <c r="C945" s="23"/>
      <c r="D945" s="137"/>
      <c r="E945" s="147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</row>
    <row r="946" spans="1:17" ht="12.75" customHeight="1" x14ac:dyDescent="0.25">
      <c r="A946" s="23"/>
      <c r="B946" s="23"/>
      <c r="C946" s="23"/>
      <c r="D946" s="137"/>
      <c r="E946" s="147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</row>
    <row r="947" spans="1:17" ht="12.75" customHeight="1" x14ac:dyDescent="0.25">
      <c r="A947" s="23"/>
      <c r="B947" s="23"/>
      <c r="C947" s="23"/>
      <c r="D947" s="137"/>
      <c r="E947" s="147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</row>
    <row r="948" spans="1:17" ht="12.75" customHeight="1" x14ac:dyDescent="0.25">
      <c r="A948" s="23"/>
      <c r="B948" s="23"/>
      <c r="C948" s="23"/>
      <c r="D948" s="137"/>
      <c r="E948" s="147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</row>
    <row r="949" spans="1:17" ht="12.75" customHeight="1" x14ac:dyDescent="0.25">
      <c r="A949" s="23"/>
      <c r="B949" s="23"/>
      <c r="C949" s="23"/>
      <c r="D949" s="137"/>
      <c r="E949" s="147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</row>
    <row r="950" spans="1:17" ht="12.75" customHeight="1" x14ac:dyDescent="0.25">
      <c r="A950" s="23"/>
      <c r="B950" s="23"/>
      <c r="C950" s="23"/>
      <c r="D950" s="137"/>
      <c r="E950" s="147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</row>
    <row r="951" spans="1:17" ht="12.75" customHeight="1" x14ac:dyDescent="0.25">
      <c r="A951" s="23"/>
      <c r="B951" s="23"/>
      <c r="C951" s="23"/>
      <c r="D951" s="137"/>
      <c r="E951" s="147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</row>
    <row r="952" spans="1:17" ht="12.75" customHeight="1" x14ac:dyDescent="0.25">
      <c r="A952" s="23"/>
      <c r="B952" s="23"/>
      <c r="C952" s="23"/>
      <c r="D952" s="137"/>
      <c r="E952" s="147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</row>
    <row r="953" spans="1:17" ht="12.75" customHeight="1" x14ac:dyDescent="0.25">
      <c r="A953" s="23"/>
      <c r="B953" s="23"/>
      <c r="C953" s="23"/>
      <c r="D953" s="137"/>
      <c r="E953" s="147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</row>
    <row r="954" spans="1:17" ht="12.75" customHeight="1" x14ac:dyDescent="0.25">
      <c r="A954" s="23"/>
      <c r="B954" s="23"/>
      <c r="C954" s="23"/>
      <c r="D954" s="137"/>
      <c r="E954" s="147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</row>
    <row r="955" spans="1:17" ht="12.75" customHeight="1" x14ac:dyDescent="0.25">
      <c r="A955" s="23"/>
      <c r="B955" s="23"/>
      <c r="C955" s="23"/>
      <c r="D955" s="137"/>
      <c r="E955" s="147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</row>
    <row r="956" spans="1:17" ht="12.75" customHeight="1" x14ac:dyDescent="0.25">
      <c r="A956" s="23"/>
      <c r="B956" s="23"/>
      <c r="C956" s="23"/>
      <c r="D956" s="137"/>
      <c r="E956" s="147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</row>
    <row r="957" spans="1:17" ht="12.75" customHeight="1" x14ac:dyDescent="0.25">
      <c r="A957" s="23"/>
      <c r="B957" s="23"/>
      <c r="C957" s="23"/>
      <c r="D957" s="137"/>
      <c r="E957" s="147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</row>
    <row r="958" spans="1:17" ht="12.75" customHeight="1" x14ac:dyDescent="0.25">
      <c r="A958" s="23"/>
      <c r="B958" s="23"/>
      <c r="C958" s="23"/>
      <c r="D958" s="137"/>
      <c r="E958" s="147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</row>
    <row r="959" spans="1:17" ht="12.75" customHeight="1" x14ac:dyDescent="0.25">
      <c r="A959" s="23"/>
      <c r="B959" s="23"/>
      <c r="C959" s="23"/>
      <c r="D959" s="137"/>
      <c r="E959" s="147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</row>
    <row r="960" spans="1:17" ht="12.75" customHeight="1" x14ac:dyDescent="0.25">
      <c r="A960" s="23"/>
      <c r="B960" s="23"/>
      <c r="C960" s="23"/>
      <c r="D960" s="137"/>
      <c r="E960" s="147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</row>
    <row r="961" spans="1:17" ht="12.75" customHeight="1" x14ac:dyDescent="0.25">
      <c r="A961" s="23"/>
      <c r="B961" s="23"/>
      <c r="C961" s="23"/>
      <c r="D961" s="137"/>
      <c r="E961" s="147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</row>
    <row r="962" spans="1:17" ht="12.75" customHeight="1" x14ac:dyDescent="0.25">
      <c r="A962" s="23"/>
      <c r="B962" s="23"/>
      <c r="C962" s="23"/>
      <c r="D962" s="137"/>
      <c r="E962" s="147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</row>
    <row r="963" spans="1:17" ht="12.75" customHeight="1" x14ac:dyDescent="0.25">
      <c r="A963" s="23"/>
      <c r="B963" s="23"/>
      <c r="C963" s="23"/>
      <c r="D963" s="137"/>
      <c r="E963" s="147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</row>
    <row r="964" spans="1:17" ht="12.75" customHeight="1" x14ac:dyDescent="0.25">
      <c r="A964" s="23"/>
      <c r="B964" s="23"/>
      <c r="C964" s="23"/>
      <c r="D964" s="137"/>
      <c r="E964" s="147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</row>
    <row r="965" spans="1:17" ht="12.75" customHeight="1" x14ac:dyDescent="0.25">
      <c r="A965" s="23"/>
      <c r="B965" s="23"/>
      <c r="C965" s="23"/>
      <c r="D965" s="137"/>
      <c r="E965" s="147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</row>
    <row r="966" spans="1:17" ht="12.75" customHeight="1" x14ac:dyDescent="0.25">
      <c r="A966" s="23"/>
      <c r="B966" s="23"/>
      <c r="C966" s="23"/>
      <c r="D966" s="137"/>
      <c r="E966" s="147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</row>
    <row r="967" spans="1:17" ht="12.75" customHeight="1" x14ac:dyDescent="0.25">
      <c r="A967" s="23"/>
      <c r="B967" s="23"/>
      <c r="C967" s="23"/>
      <c r="D967" s="137"/>
      <c r="E967" s="147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</row>
    <row r="968" spans="1:17" ht="12.75" customHeight="1" x14ac:dyDescent="0.25">
      <c r="A968" s="23"/>
      <c r="B968" s="23"/>
      <c r="C968" s="23"/>
      <c r="D968" s="137"/>
      <c r="E968" s="147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</row>
  </sheetData>
  <autoFilter ref="A6:Q75" xr:uid="{00000000-0009-0000-0000-000003000000}"/>
  <mergeCells count="15">
    <mergeCell ref="E1:F1"/>
    <mergeCell ref="G1:K1"/>
    <mergeCell ref="E2:F2"/>
    <mergeCell ref="G2:K2"/>
    <mergeCell ref="E3:F3"/>
    <mergeCell ref="G3:K3"/>
    <mergeCell ref="G4:K4"/>
    <mergeCell ref="A78:E78"/>
    <mergeCell ref="F78:G78"/>
    <mergeCell ref="E4:F4"/>
    <mergeCell ref="A73:E73"/>
    <mergeCell ref="A74:E74"/>
    <mergeCell ref="A75:E75"/>
    <mergeCell ref="A77:E77"/>
    <mergeCell ref="F77:G77"/>
  </mergeCells>
  <pageMargins left="0.25" right="0.25" top="0.75" bottom="0.75" header="0.3" footer="0.3"/>
  <pageSetup paperSize="9" scale="57" fitToHeight="0" orientation="landscape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666699"/>
    <pageSetUpPr fitToPage="1"/>
  </sheetPr>
  <dimension ref="A1:U958"/>
  <sheetViews>
    <sheetView topLeftCell="A37" workbookViewId="0">
      <selection activeCell="B8" sqref="B8:B59"/>
    </sheetView>
  </sheetViews>
  <sheetFormatPr baseColWidth="10" defaultColWidth="14.42578125" defaultRowHeight="15" customHeight="1" x14ac:dyDescent="0.25"/>
  <cols>
    <col min="1" max="1" width="5.28515625" customWidth="1"/>
    <col min="2" max="2" width="47.140625" bestFit="1" customWidth="1"/>
    <col min="3" max="3" width="10" customWidth="1"/>
    <col min="4" max="4" width="10" style="160" customWidth="1"/>
    <col min="5" max="5" width="8.28515625" style="160" customWidth="1"/>
    <col min="6" max="6" width="5.7109375" customWidth="1"/>
    <col min="7" max="7" width="6.85546875" customWidth="1"/>
    <col min="8" max="17" width="7.7109375" customWidth="1"/>
  </cols>
  <sheetData>
    <row r="1" spans="1:17" ht="12.75" customHeight="1" x14ac:dyDescent="0.25">
      <c r="A1" s="2"/>
      <c r="B1" s="3"/>
      <c r="C1" s="3"/>
      <c r="D1" s="149"/>
      <c r="E1" s="197" t="s">
        <v>26</v>
      </c>
      <c r="F1" s="188"/>
      <c r="G1" s="194" t="s">
        <v>21</v>
      </c>
      <c r="H1" s="190"/>
      <c r="I1" s="190"/>
      <c r="J1" s="190"/>
      <c r="K1" s="188"/>
      <c r="L1" s="3"/>
      <c r="M1" s="3"/>
      <c r="N1" s="3"/>
      <c r="O1" s="3"/>
      <c r="P1" s="3"/>
      <c r="Q1" s="3"/>
    </row>
    <row r="2" spans="1:17" ht="12.75" customHeight="1" x14ac:dyDescent="0.25">
      <c r="A2" s="2"/>
      <c r="B2" s="3"/>
      <c r="C2" s="3"/>
      <c r="D2" s="149"/>
      <c r="E2" s="197" t="s">
        <v>27</v>
      </c>
      <c r="F2" s="188"/>
      <c r="G2" s="194" t="s">
        <v>22</v>
      </c>
      <c r="H2" s="190"/>
      <c r="I2" s="190"/>
      <c r="J2" s="190"/>
      <c r="K2" s="188"/>
      <c r="L2" s="3"/>
      <c r="M2" s="3"/>
      <c r="N2" s="3"/>
      <c r="O2" s="3"/>
      <c r="P2" s="3"/>
      <c r="Q2" s="3"/>
    </row>
    <row r="3" spans="1:17" ht="12.75" customHeight="1" x14ac:dyDescent="0.25">
      <c r="A3" s="2"/>
      <c r="B3" s="3"/>
      <c r="C3" s="3"/>
      <c r="D3" s="149"/>
      <c r="E3" s="197" t="s">
        <v>28</v>
      </c>
      <c r="F3" s="188"/>
      <c r="G3" s="194">
        <v>2016</v>
      </c>
      <c r="H3" s="190"/>
      <c r="I3" s="190"/>
      <c r="J3" s="190"/>
      <c r="K3" s="188"/>
      <c r="L3" s="3"/>
      <c r="M3" s="3"/>
      <c r="N3" s="3"/>
      <c r="O3" s="3"/>
      <c r="P3" s="3"/>
      <c r="Q3" s="3"/>
    </row>
    <row r="4" spans="1:17" ht="12.75" customHeight="1" x14ac:dyDescent="0.25">
      <c r="A4" s="2"/>
      <c r="B4" s="3"/>
      <c r="C4" s="3"/>
      <c r="D4" s="149"/>
      <c r="E4" s="197" t="s">
        <v>26</v>
      </c>
      <c r="F4" s="188"/>
      <c r="G4" s="194" t="s">
        <v>21</v>
      </c>
      <c r="H4" s="190"/>
      <c r="I4" s="190"/>
      <c r="J4" s="190"/>
      <c r="K4" s="188"/>
      <c r="L4" s="3"/>
      <c r="M4" s="3"/>
      <c r="N4" s="3"/>
      <c r="O4" s="3"/>
      <c r="P4" s="3"/>
      <c r="Q4" s="3"/>
    </row>
    <row r="5" spans="1:17" ht="12.75" customHeight="1" x14ac:dyDescent="0.25">
      <c r="A5" s="2"/>
      <c r="B5" s="3"/>
      <c r="C5" s="3"/>
      <c r="D5" s="149"/>
      <c r="E5" s="197" t="s">
        <v>95</v>
      </c>
      <c r="F5" s="188"/>
      <c r="G5" s="194">
        <v>2</v>
      </c>
      <c r="H5" s="190"/>
      <c r="I5" s="190"/>
      <c r="J5" s="190"/>
      <c r="K5" s="188"/>
      <c r="L5" s="3"/>
      <c r="M5" s="3"/>
      <c r="N5" s="3"/>
      <c r="O5" s="3"/>
      <c r="P5" s="3"/>
      <c r="Q5" s="3"/>
    </row>
    <row r="6" spans="1:17" ht="12.75" customHeight="1" x14ac:dyDescent="0.25">
      <c r="A6" s="2"/>
      <c r="B6" s="2"/>
      <c r="C6" s="2"/>
      <c r="D6" s="150"/>
      <c r="E6" s="151"/>
      <c r="F6" s="4"/>
      <c r="G6" s="5"/>
      <c r="H6" s="5"/>
      <c r="I6" s="5"/>
      <c r="J6" s="5"/>
      <c r="K6" s="5"/>
      <c r="L6" s="3"/>
      <c r="M6" s="3"/>
      <c r="N6" s="3"/>
      <c r="O6" s="3"/>
      <c r="P6" s="3"/>
      <c r="Q6" s="3"/>
    </row>
    <row r="7" spans="1:17" ht="12.75" customHeight="1" x14ac:dyDescent="0.25">
      <c r="A7" s="64" t="s">
        <v>0</v>
      </c>
      <c r="B7" s="65" t="s">
        <v>30</v>
      </c>
      <c r="C7" s="65" t="s">
        <v>31</v>
      </c>
      <c r="D7" s="140" t="s">
        <v>32</v>
      </c>
      <c r="E7" s="152" t="s">
        <v>1</v>
      </c>
      <c r="F7" s="66" t="s">
        <v>2</v>
      </c>
      <c r="G7" s="66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6" t="s">
        <v>8</v>
      </c>
      <c r="M7" s="66" t="s">
        <v>9</v>
      </c>
      <c r="N7" s="66" t="s">
        <v>10</v>
      </c>
      <c r="O7" s="66" t="s">
        <v>11</v>
      </c>
      <c r="P7" s="66" t="s">
        <v>12</v>
      </c>
      <c r="Q7" s="66" t="s">
        <v>13</v>
      </c>
    </row>
    <row r="8" spans="1:17" ht="12.75" customHeight="1" x14ac:dyDescent="0.25">
      <c r="A8" s="67">
        <v>6</v>
      </c>
      <c r="B8" s="214" t="s">
        <v>35</v>
      </c>
      <c r="C8" s="68" t="s">
        <v>16</v>
      </c>
      <c r="D8" s="153">
        <v>3.9</v>
      </c>
      <c r="E8" s="154">
        <f>+A8*D8</f>
        <v>23.4</v>
      </c>
      <c r="F8" s="69">
        <v>1</v>
      </c>
      <c r="G8" s="69">
        <v>1</v>
      </c>
      <c r="H8" s="69">
        <v>1</v>
      </c>
      <c r="I8" s="69">
        <v>1</v>
      </c>
      <c r="J8" s="69">
        <v>1</v>
      </c>
      <c r="K8" s="69">
        <v>1</v>
      </c>
      <c r="L8" s="69">
        <v>1</v>
      </c>
      <c r="M8" s="69">
        <v>1</v>
      </c>
      <c r="N8" s="69">
        <v>1</v>
      </c>
      <c r="O8" s="69">
        <v>1</v>
      </c>
      <c r="P8" s="69">
        <v>1</v>
      </c>
      <c r="Q8" s="69">
        <v>1</v>
      </c>
    </row>
    <row r="9" spans="1:17" ht="12.75" customHeight="1" x14ac:dyDescent="0.25">
      <c r="A9" s="67">
        <v>1</v>
      </c>
      <c r="B9" s="213" t="s">
        <v>37</v>
      </c>
      <c r="C9" s="68" t="s">
        <v>16</v>
      </c>
      <c r="D9" s="153">
        <v>6.8</v>
      </c>
      <c r="E9" s="154">
        <f t="shared" ref="E9:E17" si="0">+A9*D9</f>
        <v>6.8</v>
      </c>
      <c r="F9" s="69">
        <v>1</v>
      </c>
      <c r="G9" s="69"/>
      <c r="H9" s="69">
        <v>1</v>
      </c>
      <c r="I9" s="69"/>
      <c r="J9" s="69">
        <v>1</v>
      </c>
      <c r="K9" s="69"/>
      <c r="L9" s="69">
        <v>1</v>
      </c>
      <c r="M9" s="69"/>
      <c r="N9" s="69">
        <v>1</v>
      </c>
      <c r="O9" s="69"/>
      <c r="P9" s="69">
        <v>1</v>
      </c>
      <c r="Q9" s="69"/>
    </row>
    <row r="10" spans="1:17" ht="12.75" customHeight="1" x14ac:dyDescent="0.25">
      <c r="A10" s="67">
        <v>1</v>
      </c>
      <c r="B10" s="213" t="s">
        <v>79</v>
      </c>
      <c r="C10" s="68" t="s">
        <v>16</v>
      </c>
      <c r="D10" s="153">
        <v>8</v>
      </c>
      <c r="E10" s="154">
        <f t="shared" si="0"/>
        <v>8</v>
      </c>
      <c r="F10" s="69">
        <v>1</v>
      </c>
      <c r="G10" s="69"/>
      <c r="H10" s="69"/>
      <c r="I10" s="69"/>
      <c r="J10" s="69"/>
      <c r="K10" s="69"/>
      <c r="L10" s="69">
        <v>1</v>
      </c>
      <c r="M10" s="69"/>
      <c r="N10" s="69"/>
      <c r="O10" s="69"/>
      <c r="P10" s="69"/>
      <c r="Q10" s="69"/>
    </row>
    <row r="11" spans="1:17" ht="12.75" customHeight="1" x14ac:dyDescent="0.25">
      <c r="A11" s="67">
        <v>3</v>
      </c>
      <c r="B11" s="214" t="s">
        <v>96</v>
      </c>
      <c r="C11" s="68" t="s">
        <v>16</v>
      </c>
      <c r="D11" s="153">
        <v>3.9</v>
      </c>
      <c r="E11" s="154">
        <f t="shared" si="0"/>
        <v>11.7</v>
      </c>
      <c r="F11" s="69">
        <v>1</v>
      </c>
      <c r="G11" s="69"/>
      <c r="H11" s="69"/>
      <c r="I11" s="69"/>
      <c r="J11" s="69">
        <v>1</v>
      </c>
      <c r="K11" s="69"/>
      <c r="L11" s="69"/>
      <c r="M11" s="69"/>
      <c r="N11" s="69">
        <v>1</v>
      </c>
      <c r="O11" s="69"/>
      <c r="P11" s="69"/>
      <c r="Q11" s="69"/>
    </row>
    <row r="12" spans="1:17" ht="12.75" customHeight="1" x14ac:dyDescent="0.25">
      <c r="A12" s="67">
        <v>2</v>
      </c>
      <c r="B12" s="214" t="s">
        <v>33</v>
      </c>
      <c r="C12" s="68" t="s">
        <v>16</v>
      </c>
      <c r="D12" s="153">
        <v>3.9</v>
      </c>
      <c r="E12" s="154">
        <f t="shared" si="0"/>
        <v>7.8</v>
      </c>
      <c r="F12" s="69">
        <v>1</v>
      </c>
      <c r="G12" s="70"/>
      <c r="H12" s="69"/>
      <c r="I12" s="70"/>
      <c r="J12" s="69">
        <v>1</v>
      </c>
      <c r="K12" s="69"/>
      <c r="L12" s="69"/>
      <c r="M12" s="69"/>
      <c r="N12" s="69">
        <v>1</v>
      </c>
      <c r="O12" s="70"/>
      <c r="P12" s="69"/>
      <c r="Q12" s="70"/>
    </row>
    <row r="13" spans="1:17" ht="12.75" customHeight="1" x14ac:dyDescent="0.25">
      <c r="A13" s="67">
        <v>1</v>
      </c>
      <c r="B13" s="214" t="s">
        <v>41</v>
      </c>
      <c r="C13" s="68" t="s">
        <v>16</v>
      </c>
      <c r="D13" s="153">
        <v>5.0999999999999996</v>
      </c>
      <c r="E13" s="154">
        <f t="shared" si="0"/>
        <v>5.0999999999999996</v>
      </c>
      <c r="F13" s="69">
        <v>1</v>
      </c>
      <c r="G13" s="70"/>
      <c r="H13" s="70"/>
      <c r="I13" s="69"/>
      <c r="J13" s="69">
        <v>1</v>
      </c>
      <c r="K13" s="69"/>
      <c r="L13" s="69"/>
      <c r="M13" s="69"/>
      <c r="N13" s="69">
        <v>1</v>
      </c>
      <c r="O13" s="70"/>
      <c r="P13" s="70"/>
      <c r="Q13" s="69"/>
    </row>
    <row r="14" spans="1:17" ht="12.75" customHeight="1" x14ac:dyDescent="0.25">
      <c r="A14" s="67">
        <v>2</v>
      </c>
      <c r="B14" s="214" t="s">
        <v>34</v>
      </c>
      <c r="C14" s="68" t="s">
        <v>16</v>
      </c>
      <c r="D14" s="153">
        <v>5</v>
      </c>
      <c r="E14" s="154">
        <f t="shared" si="0"/>
        <v>10</v>
      </c>
      <c r="F14" s="69">
        <v>1</v>
      </c>
      <c r="G14" s="69"/>
      <c r="H14" s="69"/>
      <c r="I14" s="69"/>
      <c r="J14" s="69"/>
      <c r="K14" s="69">
        <v>1</v>
      </c>
      <c r="L14" s="69"/>
      <c r="M14" s="69"/>
      <c r="N14" s="69"/>
      <c r="O14" s="69"/>
      <c r="P14" s="69">
        <v>1</v>
      </c>
      <c r="Q14" s="69"/>
    </row>
    <row r="15" spans="1:17" ht="12.75" customHeight="1" x14ac:dyDescent="0.25">
      <c r="A15" s="67">
        <v>1</v>
      </c>
      <c r="B15" s="231" t="s">
        <v>85</v>
      </c>
      <c r="C15" s="68" t="s">
        <v>16</v>
      </c>
      <c r="D15" s="153">
        <v>3.5</v>
      </c>
      <c r="E15" s="154">
        <f t="shared" si="0"/>
        <v>3.5</v>
      </c>
      <c r="F15" s="69">
        <v>1</v>
      </c>
      <c r="G15" s="69"/>
      <c r="H15" s="69">
        <v>1</v>
      </c>
      <c r="I15" s="69"/>
      <c r="J15" s="69">
        <v>1</v>
      </c>
      <c r="K15" s="69"/>
      <c r="L15" s="69">
        <v>1</v>
      </c>
      <c r="M15" s="69"/>
      <c r="N15" s="69">
        <v>1</v>
      </c>
      <c r="O15" s="69"/>
      <c r="P15" s="69">
        <v>1</v>
      </c>
      <c r="Q15" s="69"/>
    </row>
    <row r="16" spans="1:17" ht="12.75" customHeight="1" x14ac:dyDescent="0.25">
      <c r="A16" s="67">
        <v>1</v>
      </c>
      <c r="B16" s="214" t="s">
        <v>86</v>
      </c>
      <c r="C16" s="68" t="s">
        <v>16</v>
      </c>
      <c r="D16" s="153">
        <v>3.5</v>
      </c>
      <c r="E16" s="154">
        <f t="shared" si="0"/>
        <v>3.5</v>
      </c>
      <c r="F16" s="69">
        <v>1</v>
      </c>
      <c r="G16" s="69"/>
      <c r="H16" s="69"/>
      <c r="I16" s="69"/>
      <c r="J16" s="69"/>
      <c r="K16" s="69"/>
      <c r="L16" s="69">
        <v>1</v>
      </c>
      <c r="M16" s="69"/>
      <c r="N16" s="69"/>
      <c r="O16" s="69"/>
      <c r="P16" s="69"/>
      <c r="Q16" s="69"/>
    </row>
    <row r="17" spans="1:17" ht="12.75" customHeight="1" x14ac:dyDescent="0.25">
      <c r="A17" s="67">
        <v>1</v>
      </c>
      <c r="B17" s="214" t="s">
        <v>38</v>
      </c>
      <c r="C17" s="68" t="s">
        <v>16</v>
      </c>
      <c r="D17" s="153">
        <v>3.5</v>
      </c>
      <c r="E17" s="154">
        <f t="shared" si="0"/>
        <v>3.5</v>
      </c>
      <c r="F17" s="69">
        <v>1</v>
      </c>
      <c r="G17" s="69"/>
      <c r="H17" s="69"/>
      <c r="I17" s="69"/>
      <c r="J17" s="69"/>
      <c r="K17" s="69">
        <v>1</v>
      </c>
      <c r="L17" s="69"/>
      <c r="M17" s="69"/>
      <c r="N17" s="69"/>
      <c r="O17" s="69"/>
      <c r="P17" s="69">
        <v>1</v>
      </c>
      <c r="Q17" s="69"/>
    </row>
    <row r="18" spans="1:17" ht="12.75" customHeight="1" x14ac:dyDescent="0.25">
      <c r="A18" s="71">
        <v>1</v>
      </c>
      <c r="B18" s="215" t="s">
        <v>44</v>
      </c>
      <c r="C18" s="71" t="s">
        <v>17</v>
      </c>
      <c r="D18" s="155">
        <v>10.5</v>
      </c>
      <c r="E18" s="156">
        <f>+A18*D18</f>
        <v>10.5</v>
      </c>
      <c r="F18" s="71">
        <v>1</v>
      </c>
      <c r="G18" s="71"/>
      <c r="H18" s="71"/>
      <c r="I18" s="71"/>
      <c r="J18" s="71">
        <v>1</v>
      </c>
      <c r="K18" s="71"/>
      <c r="L18" s="71"/>
      <c r="M18" s="71"/>
      <c r="N18" s="71">
        <v>1</v>
      </c>
      <c r="O18" s="71"/>
      <c r="P18" s="71"/>
      <c r="Q18" s="71"/>
    </row>
    <row r="19" spans="1:17" ht="12.75" customHeight="1" x14ac:dyDescent="0.25">
      <c r="A19" s="71">
        <v>1</v>
      </c>
      <c r="B19" s="215" t="s">
        <v>45</v>
      </c>
      <c r="C19" s="71" t="s">
        <v>17</v>
      </c>
      <c r="D19" s="155">
        <v>5.95</v>
      </c>
      <c r="E19" s="156">
        <f t="shared" ref="E19:E47" si="1">+A19*D19</f>
        <v>5.95</v>
      </c>
      <c r="F19" s="71">
        <v>1</v>
      </c>
      <c r="G19" s="71"/>
      <c r="H19" s="71"/>
      <c r="I19" s="71"/>
      <c r="J19" s="71">
        <v>1</v>
      </c>
      <c r="K19" s="71"/>
      <c r="L19" s="71"/>
      <c r="M19" s="71"/>
      <c r="N19" s="71">
        <v>1</v>
      </c>
      <c r="O19" s="71"/>
      <c r="P19" s="71"/>
      <c r="Q19" s="71"/>
    </row>
    <row r="20" spans="1:17" ht="12.75" customHeight="1" x14ac:dyDescent="0.25">
      <c r="A20" s="71">
        <v>1</v>
      </c>
      <c r="B20" s="215" t="s">
        <v>97</v>
      </c>
      <c r="C20" s="71" t="s">
        <v>17</v>
      </c>
      <c r="D20" s="155">
        <v>2.5499999999999998</v>
      </c>
      <c r="E20" s="156">
        <f t="shared" si="1"/>
        <v>2.5499999999999998</v>
      </c>
      <c r="F20" s="71">
        <v>1</v>
      </c>
      <c r="G20" s="71">
        <v>1</v>
      </c>
      <c r="H20" s="71">
        <v>1</v>
      </c>
      <c r="I20" s="71">
        <v>1</v>
      </c>
      <c r="J20" s="71">
        <v>1</v>
      </c>
      <c r="K20" s="71">
        <v>1</v>
      </c>
      <c r="L20" s="71">
        <v>1</v>
      </c>
      <c r="M20" s="71">
        <v>1</v>
      </c>
      <c r="N20" s="71">
        <v>1</v>
      </c>
      <c r="O20" s="71">
        <v>1</v>
      </c>
      <c r="P20" s="71">
        <v>1</v>
      </c>
      <c r="Q20" s="71">
        <v>1</v>
      </c>
    </row>
    <row r="21" spans="1:17" ht="12.75" customHeight="1" x14ac:dyDescent="0.25">
      <c r="A21" s="71">
        <v>1</v>
      </c>
      <c r="B21" s="215" t="s">
        <v>47</v>
      </c>
      <c r="C21" s="71" t="s">
        <v>17</v>
      </c>
      <c r="D21" s="155">
        <v>0</v>
      </c>
      <c r="E21" s="156">
        <f t="shared" si="1"/>
        <v>0</v>
      </c>
      <c r="F21" s="71">
        <v>1</v>
      </c>
      <c r="G21" s="71"/>
      <c r="H21" s="71"/>
      <c r="I21" s="71"/>
      <c r="J21" s="71">
        <v>1</v>
      </c>
      <c r="K21" s="71"/>
      <c r="L21" s="71"/>
      <c r="M21" s="71"/>
      <c r="N21" s="71">
        <v>1</v>
      </c>
      <c r="O21" s="71"/>
      <c r="P21" s="71"/>
      <c r="Q21" s="71"/>
    </row>
    <row r="22" spans="1:17" ht="12.75" customHeight="1" x14ac:dyDescent="0.25">
      <c r="A22" s="71">
        <v>1</v>
      </c>
      <c r="B22" s="215" t="s">
        <v>48</v>
      </c>
      <c r="C22" s="71" t="s">
        <v>17</v>
      </c>
      <c r="D22" s="155">
        <v>3</v>
      </c>
      <c r="E22" s="156">
        <f t="shared" si="1"/>
        <v>3</v>
      </c>
      <c r="F22" s="71">
        <v>1</v>
      </c>
      <c r="G22" s="71"/>
      <c r="H22" s="71"/>
      <c r="I22" s="71"/>
      <c r="J22" s="71">
        <v>1</v>
      </c>
      <c r="K22" s="71"/>
      <c r="L22" s="71"/>
      <c r="M22" s="71"/>
      <c r="N22" s="71">
        <v>1</v>
      </c>
      <c r="O22" s="71"/>
      <c r="P22" s="71"/>
      <c r="Q22" s="71"/>
    </row>
    <row r="23" spans="1:17" ht="12.75" customHeight="1" x14ac:dyDescent="0.25">
      <c r="A23" s="71">
        <v>1</v>
      </c>
      <c r="B23" s="215" t="s">
        <v>49</v>
      </c>
      <c r="C23" s="71" t="s">
        <v>17</v>
      </c>
      <c r="D23" s="155">
        <v>3</v>
      </c>
      <c r="E23" s="156">
        <f t="shared" si="1"/>
        <v>3</v>
      </c>
      <c r="F23" s="71">
        <v>1</v>
      </c>
      <c r="G23" s="71"/>
      <c r="H23" s="71"/>
      <c r="I23" s="71"/>
      <c r="J23" s="71">
        <v>1</v>
      </c>
      <c r="K23" s="71"/>
      <c r="L23" s="71"/>
      <c r="M23" s="71"/>
      <c r="N23" s="71">
        <v>1</v>
      </c>
      <c r="O23" s="71"/>
      <c r="P23" s="71"/>
      <c r="Q23" s="71"/>
    </row>
    <row r="24" spans="1:17" ht="12.75" customHeight="1" x14ac:dyDescent="0.25">
      <c r="A24" s="71">
        <v>1</v>
      </c>
      <c r="B24" s="217" t="s">
        <v>50</v>
      </c>
      <c r="C24" s="71" t="s">
        <v>17</v>
      </c>
      <c r="D24" s="155">
        <v>0</v>
      </c>
      <c r="E24" s="156">
        <f t="shared" si="1"/>
        <v>0</v>
      </c>
      <c r="F24" s="71">
        <v>1</v>
      </c>
      <c r="G24" s="71">
        <v>1</v>
      </c>
      <c r="H24" s="71">
        <v>1</v>
      </c>
      <c r="I24" s="71">
        <v>1</v>
      </c>
      <c r="J24" s="71">
        <v>1</v>
      </c>
      <c r="K24" s="71">
        <v>1</v>
      </c>
      <c r="L24" s="71">
        <v>1</v>
      </c>
      <c r="M24" s="71">
        <v>1</v>
      </c>
      <c r="N24" s="71">
        <v>1</v>
      </c>
      <c r="O24" s="71">
        <v>1</v>
      </c>
      <c r="P24" s="71">
        <v>1</v>
      </c>
      <c r="Q24" s="71">
        <v>1</v>
      </c>
    </row>
    <row r="25" spans="1:17" ht="12.75" customHeight="1" x14ac:dyDescent="0.25">
      <c r="A25" s="71">
        <v>1</v>
      </c>
      <c r="B25" s="215" t="s">
        <v>51</v>
      </c>
      <c r="C25" s="71" t="s">
        <v>17</v>
      </c>
      <c r="D25" s="155">
        <v>8.5</v>
      </c>
      <c r="E25" s="156">
        <f t="shared" si="1"/>
        <v>8.5</v>
      </c>
      <c r="F25" s="71">
        <v>1</v>
      </c>
      <c r="G25" s="71"/>
      <c r="H25" s="71"/>
      <c r="I25" s="71"/>
      <c r="J25" s="71"/>
      <c r="K25" s="71">
        <v>1</v>
      </c>
      <c r="L25" s="71"/>
      <c r="M25" s="71"/>
      <c r="N25" s="71"/>
      <c r="O25" s="71"/>
      <c r="P25" s="71">
        <v>1</v>
      </c>
      <c r="Q25" s="71"/>
    </row>
    <row r="26" spans="1:17" ht="12.75" customHeight="1" x14ac:dyDescent="0.25">
      <c r="A26" s="71">
        <v>1</v>
      </c>
      <c r="B26" s="215" t="s">
        <v>52</v>
      </c>
      <c r="C26" s="71" t="s">
        <v>17</v>
      </c>
      <c r="D26" s="155">
        <v>0</v>
      </c>
      <c r="E26" s="156">
        <f t="shared" si="1"/>
        <v>0</v>
      </c>
      <c r="F26" s="71">
        <v>1</v>
      </c>
      <c r="G26" s="71"/>
      <c r="H26" s="71">
        <v>1</v>
      </c>
      <c r="I26" s="71"/>
      <c r="J26" s="71">
        <v>1</v>
      </c>
      <c r="K26" s="71"/>
      <c r="L26" s="71">
        <v>1</v>
      </c>
      <c r="M26" s="71"/>
      <c r="N26" s="71">
        <v>1</v>
      </c>
      <c r="O26" s="71"/>
      <c r="P26" s="71">
        <v>1</v>
      </c>
      <c r="Q26" s="71"/>
    </row>
    <row r="27" spans="1:17" ht="12.75" customHeight="1" x14ac:dyDescent="0.25">
      <c r="A27" s="71">
        <v>1</v>
      </c>
      <c r="B27" s="215" t="s">
        <v>53</v>
      </c>
      <c r="C27" s="71" t="s">
        <v>17</v>
      </c>
      <c r="D27" s="155">
        <v>8.5</v>
      </c>
      <c r="E27" s="156">
        <f t="shared" si="1"/>
        <v>8.5</v>
      </c>
      <c r="F27" s="71">
        <v>1</v>
      </c>
      <c r="G27" s="71"/>
      <c r="H27" s="71"/>
      <c r="I27" s="71"/>
      <c r="J27" s="71"/>
      <c r="K27" s="71">
        <v>1</v>
      </c>
      <c r="L27" s="71"/>
      <c r="M27" s="71"/>
      <c r="N27" s="71"/>
      <c r="O27" s="71"/>
      <c r="P27" s="71">
        <v>1</v>
      </c>
      <c r="Q27" s="71"/>
    </row>
    <row r="28" spans="1:17" ht="12.75" customHeight="1" x14ac:dyDescent="0.25">
      <c r="A28" s="71">
        <v>1</v>
      </c>
      <c r="B28" s="215" t="s">
        <v>54</v>
      </c>
      <c r="C28" s="71" t="s">
        <v>17</v>
      </c>
      <c r="D28" s="155">
        <v>0</v>
      </c>
      <c r="E28" s="156">
        <f t="shared" si="1"/>
        <v>0</v>
      </c>
      <c r="F28" s="71">
        <v>1</v>
      </c>
      <c r="G28" s="71"/>
      <c r="H28" s="71"/>
      <c r="I28" s="71"/>
      <c r="J28" s="71"/>
      <c r="K28" s="71"/>
      <c r="L28" s="71">
        <v>1</v>
      </c>
      <c r="M28" s="71"/>
      <c r="N28" s="71"/>
      <c r="O28" s="71"/>
      <c r="P28" s="71"/>
      <c r="Q28" s="71"/>
    </row>
    <row r="29" spans="1:17" ht="12.75" customHeight="1" x14ac:dyDescent="0.25">
      <c r="A29" s="71">
        <v>1</v>
      </c>
      <c r="B29" s="215" t="s">
        <v>55</v>
      </c>
      <c r="C29" s="71" t="s">
        <v>17</v>
      </c>
      <c r="D29" s="155">
        <v>10.5</v>
      </c>
      <c r="E29" s="156">
        <f t="shared" si="1"/>
        <v>10.5</v>
      </c>
      <c r="F29" s="71">
        <v>1</v>
      </c>
      <c r="G29" s="71"/>
      <c r="H29" s="71"/>
      <c r="I29" s="71"/>
      <c r="J29" s="71"/>
      <c r="K29" s="71"/>
      <c r="L29" s="71">
        <v>1</v>
      </c>
      <c r="M29" s="71"/>
      <c r="N29" s="71"/>
      <c r="O29" s="71"/>
      <c r="P29" s="71"/>
      <c r="Q29" s="71"/>
    </row>
    <row r="30" spans="1:17" ht="12.75" customHeight="1" x14ac:dyDescent="0.25">
      <c r="A30" s="71">
        <v>1</v>
      </c>
      <c r="B30" s="215" t="s">
        <v>90</v>
      </c>
      <c r="C30" s="71" t="s">
        <v>17</v>
      </c>
      <c r="D30" s="155">
        <v>10.5</v>
      </c>
      <c r="E30" s="156">
        <f t="shared" si="1"/>
        <v>10.5</v>
      </c>
      <c r="F30" s="71">
        <v>1</v>
      </c>
      <c r="G30" s="71"/>
      <c r="H30" s="71"/>
      <c r="I30" s="71"/>
      <c r="J30" s="71"/>
      <c r="K30" s="71"/>
      <c r="L30" s="71">
        <v>1</v>
      </c>
      <c r="M30" s="71"/>
      <c r="N30" s="71"/>
      <c r="O30" s="71"/>
      <c r="P30" s="71"/>
      <c r="Q30" s="71"/>
    </row>
    <row r="31" spans="1:17" ht="12.75" customHeight="1" x14ac:dyDescent="0.25">
      <c r="A31" s="71">
        <v>1</v>
      </c>
      <c r="B31" s="215" t="s">
        <v>61</v>
      </c>
      <c r="C31" s="71" t="s">
        <v>17</v>
      </c>
      <c r="D31" s="155">
        <v>2</v>
      </c>
      <c r="E31" s="156">
        <f t="shared" si="1"/>
        <v>2</v>
      </c>
      <c r="F31" s="71">
        <v>1</v>
      </c>
      <c r="G31" s="71">
        <v>1</v>
      </c>
      <c r="H31" s="71">
        <v>1</v>
      </c>
      <c r="I31" s="71">
        <v>1</v>
      </c>
      <c r="J31" s="71">
        <v>1</v>
      </c>
      <c r="K31" s="71">
        <v>1</v>
      </c>
      <c r="L31" s="71">
        <v>1</v>
      </c>
      <c r="M31" s="71">
        <v>1</v>
      </c>
      <c r="N31" s="71">
        <v>1</v>
      </c>
      <c r="O31" s="71">
        <v>1</v>
      </c>
      <c r="P31" s="71">
        <v>1</v>
      </c>
      <c r="Q31" s="71">
        <v>1</v>
      </c>
    </row>
    <row r="32" spans="1:17" ht="12.75" customHeight="1" x14ac:dyDescent="0.25">
      <c r="A32" s="71">
        <v>1</v>
      </c>
      <c r="B32" s="215" t="s">
        <v>62</v>
      </c>
      <c r="C32" s="71" t="s">
        <v>17</v>
      </c>
      <c r="D32" s="155">
        <v>10.5</v>
      </c>
      <c r="E32" s="156">
        <f t="shared" si="1"/>
        <v>10.5</v>
      </c>
      <c r="F32" s="71">
        <v>1</v>
      </c>
      <c r="G32" s="71"/>
      <c r="H32" s="71">
        <v>1</v>
      </c>
      <c r="I32" s="71"/>
      <c r="J32" s="71">
        <v>1</v>
      </c>
      <c r="K32" s="71"/>
      <c r="L32" s="71">
        <v>1</v>
      </c>
      <c r="M32" s="71"/>
      <c r="N32" s="71">
        <v>1</v>
      </c>
      <c r="O32" s="71"/>
      <c r="P32" s="71">
        <v>1</v>
      </c>
      <c r="Q32" s="71"/>
    </row>
    <row r="33" spans="1:17" ht="12.75" customHeight="1" x14ac:dyDescent="0.25">
      <c r="A33" s="71">
        <v>1</v>
      </c>
      <c r="B33" s="215" t="s">
        <v>64</v>
      </c>
      <c r="C33" s="71" t="s">
        <v>17</v>
      </c>
      <c r="D33" s="155">
        <v>21.25</v>
      </c>
      <c r="E33" s="156">
        <f t="shared" si="1"/>
        <v>21.25</v>
      </c>
      <c r="F33" s="71">
        <v>1</v>
      </c>
      <c r="G33" s="71"/>
      <c r="H33" s="71"/>
      <c r="I33" s="71"/>
      <c r="J33" s="71"/>
      <c r="K33" s="71">
        <v>1</v>
      </c>
      <c r="L33" s="71"/>
      <c r="M33" s="71"/>
      <c r="N33" s="71"/>
      <c r="O33" s="71"/>
      <c r="P33" s="71">
        <v>1</v>
      </c>
      <c r="Q33" s="71"/>
    </row>
    <row r="34" spans="1:17" ht="12.75" customHeight="1" x14ac:dyDescent="0.25">
      <c r="A34" s="71">
        <v>1</v>
      </c>
      <c r="B34" s="215" t="s">
        <v>65</v>
      </c>
      <c r="C34" s="71" t="s">
        <v>17</v>
      </c>
      <c r="D34" s="155">
        <v>10.5</v>
      </c>
      <c r="E34" s="156">
        <f t="shared" si="1"/>
        <v>10.5</v>
      </c>
      <c r="F34" s="71">
        <v>1</v>
      </c>
      <c r="G34" s="71">
        <v>1</v>
      </c>
      <c r="H34" s="71">
        <v>1</v>
      </c>
      <c r="I34" s="71">
        <v>1</v>
      </c>
      <c r="J34" s="71">
        <v>1</v>
      </c>
      <c r="K34" s="71">
        <v>1</v>
      </c>
      <c r="L34" s="71">
        <v>1</v>
      </c>
      <c r="M34" s="71">
        <v>1</v>
      </c>
      <c r="N34" s="71">
        <v>1</v>
      </c>
      <c r="O34" s="71">
        <v>1</v>
      </c>
      <c r="P34" s="71">
        <v>1</v>
      </c>
      <c r="Q34" s="71">
        <v>1</v>
      </c>
    </row>
    <row r="35" spans="1:17" ht="12.75" customHeight="1" x14ac:dyDescent="0.25">
      <c r="A35" s="71">
        <v>1</v>
      </c>
      <c r="B35" s="215" t="s">
        <v>63</v>
      </c>
      <c r="C35" s="71" t="s">
        <v>17</v>
      </c>
      <c r="D35" s="155">
        <v>21.25</v>
      </c>
      <c r="E35" s="156">
        <f t="shared" si="1"/>
        <v>21.25</v>
      </c>
      <c r="F35" s="71">
        <v>1</v>
      </c>
      <c r="G35" s="71"/>
      <c r="H35" s="71"/>
      <c r="I35" s="71"/>
      <c r="J35" s="71"/>
      <c r="K35" s="71"/>
      <c r="L35" s="71">
        <v>1</v>
      </c>
      <c r="M35" s="71"/>
      <c r="N35" s="71"/>
      <c r="O35" s="71"/>
      <c r="P35" s="71"/>
      <c r="Q35" s="71"/>
    </row>
    <row r="36" spans="1:17" ht="12.75" customHeight="1" x14ac:dyDescent="0.25">
      <c r="A36" s="71">
        <v>1</v>
      </c>
      <c r="B36" s="215" t="s">
        <v>43</v>
      </c>
      <c r="C36" s="71" t="s">
        <v>17</v>
      </c>
      <c r="D36" s="155">
        <v>10</v>
      </c>
      <c r="E36" s="156">
        <f t="shared" si="1"/>
        <v>10</v>
      </c>
      <c r="F36" s="71">
        <v>1</v>
      </c>
      <c r="G36" s="71"/>
      <c r="H36" s="71"/>
      <c r="I36" s="71"/>
      <c r="J36" s="71"/>
      <c r="K36" s="71"/>
      <c r="L36" s="71">
        <v>1</v>
      </c>
      <c r="M36" s="71"/>
      <c r="N36" s="71"/>
      <c r="O36" s="71"/>
      <c r="P36" s="71"/>
      <c r="Q36" s="71"/>
    </row>
    <row r="37" spans="1:17" ht="12.75" customHeight="1" x14ac:dyDescent="0.25">
      <c r="A37" s="71">
        <v>1</v>
      </c>
      <c r="B37" s="215" t="s">
        <v>59</v>
      </c>
      <c r="C37" s="71" t="s">
        <v>17</v>
      </c>
      <c r="D37" s="155">
        <v>0</v>
      </c>
      <c r="E37" s="156">
        <f t="shared" si="1"/>
        <v>0</v>
      </c>
      <c r="F37" s="71">
        <v>1</v>
      </c>
      <c r="G37" s="71">
        <v>1</v>
      </c>
      <c r="H37" s="71">
        <v>1</v>
      </c>
      <c r="I37" s="71">
        <v>1</v>
      </c>
      <c r="J37" s="71">
        <v>1</v>
      </c>
      <c r="K37" s="71">
        <v>1</v>
      </c>
      <c r="L37" s="71">
        <v>1</v>
      </c>
      <c r="M37" s="71">
        <v>1</v>
      </c>
      <c r="N37" s="71">
        <v>1</v>
      </c>
      <c r="O37" s="71">
        <v>1</v>
      </c>
      <c r="P37" s="71">
        <v>1</v>
      </c>
      <c r="Q37" s="71">
        <v>1</v>
      </c>
    </row>
    <row r="38" spans="1:17" ht="12.75" customHeight="1" x14ac:dyDescent="0.25">
      <c r="A38" s="71">
        <v>1</v>
      </c>
      <c r="B38" s="215" t="s">
        <v>57</v>
      </c>
      <c r="C38" s="71" t="s">
        <v>17</v>
      </c>
      <c r="D38" s="155">
        <v>10.5</v>
      </c>
      <c r="E38" s="156">
        <f t="shared" si="1"/>
        <v>10.5</v>
      </c>
      <c r="F38" s="71">
        <v>1</v>
      </c>
      <c r="G38" s="71"/>
      <c r="H38" s="71"/>
      <c r="I38" s="71">
        <v>1</v>
      </c>
      <c r="J38" s="71"/>
      <c r="K38" s="71"/>
      <c r="L38" s="71">
        <v>1</v>
      </c>
      <c r="M38" s="71"/>
      <c r="N38" s="71"/>
      <c r="O38" s="71">
        <v>1</v>
      </c>
      <c r="P38" s="71"/>
      <c r="Q38" s="71"/>
    </row>
    <row r="39" spans="1:17" ht="12.75" customHeight="1" x14ac:dyDescent="0.25">
      <c r="A39" s="71">
        <v>1</v>
      </c>
      <c r="B39" s="215" t="s">
        <v>58</v>
      </c>
      <c r="C39" s="71" t="s">
        <v>17</v>
      </c>
      <c r="D39" s="155">
        <v>10.5</v>
      </c>
      <c r="E39" s="156">
        <f t="shared" si="1"/>
        <v>10.5</v>
      </c>
      <c r="F39" s="71">
        <v>1</v>
      </c>
      <c r="G39" s="71"/>
      <c r="H39" s="71"/>
      <c r="I39" s="71">
        <v>1</v>
      </c>
      <c r="J39" s="71"/>
      <c r="K39" s="71"/>
      <c r="L39" s="71">
        <v>1</v>
      </c>
      <c r="M39" s="71"/>
      <c r="N39" s="71"/>
      <c r="O39" s="71">
        <v>1</v>
      </c>
      <c r="P39" s="71"/>
      <c r="Q39" s="71"/>
    </row>
    <row r="40" spans="1:17" s="6" customFormat="1" ht="12.75" customHeight="1" x14ac:dyDescent="0.25">
      <c r="A40" s="72">
        <v>1</v>
      </c>
      <c r="B40" s="216" t="s">
        <v>165</v>
      </c>
      <c r="C40" s="73" t="s">
        <v>17</v>
      </c>
      <c r="D40" s="155">
        <v>10.5</v>
      </c>
      <c r="E40" s="156">
        <f t="shared" si="1"/>
        <v>10.5</v>
      </c>
      <c r="F40" s="71">
        <v>1</v>
      </c>
      <c r="G40" s="71"/>
      <c r="H40" s="71">
        <v>1</v>
      </c>
      <c r="I40" s="71"/>
      <c r="J40" s="71">
        <v>1</v>
      </c>
      <c r="K40" s="71"/>
      <c r="L40" s="71">
        <v>1</v>
      </c>
      <c r="M40" s="71"/>
      <c r="N40" s="71">
        <v>1</v>
      </c>
      <c r="O40" s="71"/>
      <c r="P40" s="71">
        <v>1</v>
      </c>
      <c r="Q40" s="71"/>
    </row>
    <row r="41" spans="1:17" s="6" customFormat="1" ht="12.75" customHeight="1" x14ac:dyDescent="0.25">
      <c r="A41" s="72">
        <v>1</v>
      </c>
      <c r="B41" s="215" t="s">
        <v>166</v>
      </c>
      <c r="C41" s="71" t="s">
        <v>17</v>
      </c>
      <c r="D41" s="155">
        <v>0</v>
      </c>
      <c r="E41" s="156">
        <f t="shared" si="1"/>
        <v>0</v>
      </c>
      <c r="F41" s="71">
        <v>1</v>
      </c>
      <c r="G41" s="71">
        <v>1</v>
      </c>
      <c r="H41" s="71">
        <v>1</v>
      </c>
      <c r="I41" s="71">
        <v>1</v>
      </c>
      <c r="J41" s="71">
        <v>1</v>
      </c>
      <c r="K41" s="71">
        <v>1</v>
      </c>
      <c r="L41" s="71">
        <v>1</v>
      </c>
      <c r="M41" s="71">
        <v>1</v>
      </c>
      <c r="N41" s="71">
        <v>1</v>
      </c>
      <c r="O41" s="71">
        <v>1</v>
      </c>
      <c r="P41" s="71">
        <v>1</v>
      </c>
      <c r="Q41" s="71">
        <v>1</v>
      </c>
    </row>
    <row r="42" spans="1:17" s="6" customFormat="1" ht="12.75" customHeight="1" x14ac:dyDescent="0.25">
      <c r="A42" s="72">
        <v>1</v>
      </c>
      <c r="B42" s="216" t="s">
        <v>162</v>
      </c>
      <c r="C42" s="73" t="s">
        <v>17</v>
      </c>
      <c r="D42" s="155">
        <v>21.25</v>
      </c>
      <c r="E42" s="156">
        <f t="shared" si="1"/>
        <v>21.25</v>
      </c>
      <c r="F42" s="71"/>
      <c r="G42" s="71"/>
      <c r="H42" s="71"/>
      <c r="I42" s="71"/>
      <c r="J42" s="71"/>
      <c r="K42" s="71"/>
      <c r="L42" s="71">
        <v>1</v>
      </c>
      <c r="M42" s="71"/>
      <c r="N42" s="71"/>
      <c r="O42" s="71"/>
      <c r="P42" s="71"/>
      <c r="Q42" s="71"/>
    </row>
    <row r="43" spans="1:17" s="6" customFormat="1" ht="12.75" customHeight="1" x14ac:dyDescent="0.25">
      <c r="A43" s="72">
        <v>1</v>
      </c>
      <c r="B43" s="216" t="s">
        <v>272</v>
      </c>
      <c r="C43" s="73" t="s">
        <v>17</v>
      </c>
      <c r="D43" s="155">
        <v>8.5</v>
      </c>
      <c r="E43" s="156">
        <f t="shared" si="1"/>
        <v>8.5</v>
      </c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</row>
    <row r="44" spans="1:17" s="6" customFormat="1" ht="12.75" customHeight="1" x14ac:dyDescent="0.25">
      <c r="A44" s="72">
        <v>1</v>
      </c>
      <c r="B44" s="216" t="s">
        <v>158</v>
      </c>
      <c r="C44" s="73" t="s">
        <v>17</v>
      </c>
      <c r="D44" s="155">
        <v>10.5</v>
      </c>
      <c r="E44" s="156">
        <f t="shared" si="1"/>
        <v>10.5</v>
      </c>
      <c r="F44" s="71"/>
      <c r="G44" s="71"/>
      <c r="H44" s="71"/>
      <c r="I44" s="71"/>
      <c r="J44" s="71"/>
      <c r="K44" s="71">
        <v>1</v>
      </c>
      <c r="L44" s="71"/>
      <c r="M44" s="71"/>
      <c r="N44" s="71"/>
      <c r="O44" s="71"/>
      <c r="P44" s="71"/>
      <c r="Q44" s="71"/>
    </row>
    <row r="45" spans="1:17" s="6" customFormat="1" ht="12.75" customHeight="1" x14ac:dyDescent="0.25">
      <c r="A45" s="71">
        <v>1</v>
      </c>
      <c r="B45" s="215" t="s">
        <v>155</v>
      </c>
      <c r="C45" s="71" t="s">
        <v>17</v>
      </c>
      <c r="D45" s="155">
        <v>10.5</v>
      </c>
      <c r="E45" s="156">
        <f t="shared" si="1"/>
        <v>10.5</v>
      </c>
      <c r="F45" s="71">
        <v>1</v>
      </c>
      <c r="G45" s="71">
        <v>1</v>
      </c>
      <c r="H45" s="71">
        <v>1</v>
      </c>
      <c r="I45" s="71">
        <v>1</v>
      </c>
      <c r="J45" s="71">
        <v>1</v>
      </c>
      <c r="K45" s="71">
        <v>1</v>
      </c>
      <c r="L45" s="71">
        <v>1</v>
      </c>
      <c r="M45" s="71">
        <v>1</v>
      </c>
      <c r="N45" s="71">
        <v>1</v>
      </c>
      <c r="O45" s="71">
        <v>1</v>
      </c>
      <c r="P45" s="71">
        <v>1</v>
      </c>
      <c r="Q45" s="71">
        <v>1</v>
      </c>
    </row>
    <row r="46" spans="1:17" s="6" customFormat="1" ht="12.75" customHeight="1" x14ac:dyDescent="0.25">
      <c r="A46" s="71">
        <v>1</v>
      </c>
      <c r="B46" s="217" t="s">
        <v>156</v>
      </c>
      <c r="C46" s="72" t="s">
        <v>17</v>
      </c>
      <c r="D46" s="155">
        <v>40.25</v>
      </c>
      <c r="E46" s="156">
        <f t="shared" si="1"/>
        <v>40.25</v>
      </c>
      <c r="F46" s="71"/>
      <c r="G46" s="71"/>
      <c r="H46" s="71"/>
      <c r="I46" s="71"/>
      <c r="J46" s="71"/>
      <c r="K46" s="71">
        <v>1</v>
      </c>
      <c r="L46" s="71"/>
      <c r="M46" s="71"/>
      <c r="N46" s="71"/>
      <c r="O46" s="71"/>
      <c r="P46" s="71"/>
      <c r="Q46" s="71"/>
    </row>
    <row r="47" spans="1:17" ht="12.75" customHeight="1" x14ac:dyDescent="0.25">
      <c r="A47" s="71">
        <v>1</v>
      </c>
      <c r="B47" s="215" t="s">
        <v>56</v>
      </c>
      <c r="C47" s="71" t="s">
        <v>17</v>
      </c>
      <c r="D47" s="155">
        <v>0</v>
      </c>
      <c r="E47" s="156">
        <f t="shared" si="1"/>
        <v>0</v>
      </c>
      <c r="F47" s="71">
        <v>1</v>
      </c>
      <c r="G47" s="71"/>
      <c r="H47" s="71"/>
      <c r="I47" s="71"/>
      <c r="J47" s="71"/>
      <c r="K47" s="71"/>
      <c r="L47" s="71">
        <v>1</v>
      </c>
      <c r="M47" s="71"/>
      <c r="N47" s="71"/>
      <c r="O47" s="71"/>
      <c r="P47" s="71"/>
      <c r="Q47" s="71"/>
    </row>
    <row r="48" spans="1:17" ht="12.75" customHeight="1" x14ac:dyDescent="0.25">
      <c r="A48" s="55">
        <v>1</v>
      </c>
      <c r="B48" s="219" t="s">
        <v>70</v>
      </c>
      <c r="C48" s="57" t="s">
        <v>18</v>
      </c>
      <c r="D48" s="157">
        <v>5.0999999999999996</v>
      </c>
      <c r="E48" s="158">
        <f>+A48*D48</f>
        <v>5.0999999999999996</v>
      </c>
      <c r="F48" s="63">
        <v>1</v>
      </c>
      <c r="G48" s="63">
        <v>1</v>
      </c>
      <c r="H48" s="63">
        <v>1</v>
      </c>
      <c r="I48" s="63">
        <v>1</v>
      </c>
      <c r="J48" s="63">
        <v>1</v>
      </c>
      <c r="K48" s="63">
        <v>1</v>
      </c>
      <c r="L48" s="63">
        <v>1</v>
      </c>
      <c r="M48" s="63">
        <v>1</v>
      </c>
      <c r="N48" s="63">
        <v>1</v>
      </c>
      <c r="O48" s="63">
        <v>1</v>
      </c>
      <c r="P48" s="63">
        <v>1</v>
      </c>
      <c r="Q48" s="63">
        <v>1</v>
      </c>
    </row>
    <row r="49" spans="1:17" ht="12.75" customHeight="1" x14ac:dyDescent="0.25">
      <c r="A49" s="55">
        <v>1</v>
      </c>
      <c r="B49" s="218" t="s">
        <v>93</v>
      </c>
      <c r="C49" s="57" t="s">
        <v>18</v>
      </c>
      <c r="D49" s="157">
        <v>5.95</v>
      </c>
      <c r="E49" s="158">
        <f t="shared" ref="E49:E59" si="2">+A49*D49</f>
        <v>5.95</v>
      </c>
      <c r="F49" s="63">
        <v>1</v>
      </c>
      <c r="G49" s="63">
        <v>1</v>
      </c>
      <c r="H49" s="63">
        <v>1</v>
      </c>
      <c r="I49" s="63">
        <v>1</v>
      </c>
      <c r="J49" s="63">
        <v>1</v>
      </c>
      <c r="K49" s="63">
        <v>1</v>
      </c>
      <c r="L49" s="63">
        <v>1</v>
      </c>
      <c r="M49" s="63">
        <v>1</v>
      </c>
      <c r="N49" s="63">
        <v>1</v>
      </c>
      <c r="O49" s="63">
        <v>1</v>
      </c>
      <c r="P49" s="63">
        <v>1</v>
      </c>
      <c r="Q49" s="63">
        <v>1</v>
      </c>
    </row>
    <row r="50" spans="1:17" ht="12.75" customHeight="1" x14ac:dyDescent="0.25">
      <c r="A50" s="55">
        <v>1</v>
      </c>
      <c r="B50" s="219" t="s">
        <v>73</v>
      </c>
      <c r="C50" s="57" t="s">
        <v>18</v>
      </c>
      <c r="D50" s="157">
        <v>30.6</v>
      </c>
      <c r="E50" s="158">
        <f t="shared" si="2"/>
        <v>30.6</v>
      </c>
      <c r="F50" s="63">
        <v>1</v>
      </c>
      <c r="G50" s="63"/>
      <c r="H50" s="63"/>
      <c r="I50" s="63"/>
      <c r="J50" s="63"/>
      <c r="K50" s="63"/>
      <c r="L50" s="63">
        <v>1</v>
      </c>
      <c r="M50" s="63"/>
      <c r="N50" s="63"/>
      <c r="O50" s="63"/>
      <c r="P50" s="63"/>
      <c r="Q50" s="63"/>
    </row>
    <row r="51" spans="1:17" ht="12.75" customHeight="1" x14ac:dyDescent="0.25">
      <c r="A51" s="55">
        <v>1</v>
      </c>
      <c r="B51" s="228" t="s">
        <v>66</v>
      </c>
      <c r="C51" s="57" t="s">
        <v>18</v>
      </c>
      <c r="D51" s="157">
        <v>10.199999999999999</v>
      </c>
      <c r="E51" s="158">
        <f t="shared" si="2"/>
        <v>10.199999999999999</v>
      </c>
      <c r="F51" s="63">
        <v>1</v>
      </c>
      <c r="G51" s="63"/>
      <c r="H51" s="63"/>
      <c r="I51" s="63"/>
      <c r="J51" s="63"/>
      <c r="K51" s="63">
        <v>1</v>
      </c>
      <c r="L51" s="63"/>
      <c r="M51" s="63"/>
      <c r="N51" s="63"/>
      <c r="O51" s="63"/>
      <c r="P51" s="63">
        <v>1</v>
      </c>
      <c r="Q51" s="63"/>
    </row>
    <row r="52" spans="1:17" ht="12.75" customHeight="1" x14ac:dyDescent="0.25">
      <c r="A52" s="55">
        <v>1</v>
      </c>
      <c r="B52" s="219" t="s">
        <v>71</v>
      </c>
      <c r="C52" s="57" t="s">
        <v>18</v>
      </c>
      <c r="D52" s="157">
        <v>25.5</v>
      </c>
      <c r="E52" s="158">
        <f t="shared" si="2"/>
        <v>25.5</v>
      </c>
      <c r="F52" s="63">
        <v>1</v>
      </c>
      <c r="G52" s="63"/>
      <c r="H52" s="63"/>
      <c r="I52" s="63">
        <v>1</v>
      </c>
      <c r="J52" s="63"/>
      <c r="K52" s="63"/>
      <c r="L52" s="63">
        <v>1</v>
      </c>
      <c r="M52" s="63"/>
      <c r="N52" s="63"/>
      <c r="O52" s="63">
        <v>1</v>
      </c>
      <c r="P52" s="63"/>
      <c r="Q52" s="63"/>
    </row>
    <row r="53" spans="1:17" ht="12.75" customHeight="1" x14ac:dyDescent="0.25">
      <c r="A53" s="55">
        <v>1</v>
      </c>
      <c r="B53" s="219" t="s">
        <v>72</v>
      </c>
      <c r="C53" s="57" t="s">
        <v>18</v>
      </c>
      <c r="D53" s="157">
        <v>23.8</v>
      </c>
      <c r="E53" s="158">
        <f t="shared" si="2"/>
        <v>23.8</v>
      </c>
      <c r="F53" s="63">
        <v>1</v>
      </c>
      <c r="G53" s="63"/>
      <c r="H53" s="63"/>
      <c r="I53" s="63">
        <v>1</v>
      </c>
      <c r="J53" s="63"/>
      <c r="K53" s="63"/>
      <c r="L53" s="63">
        <v>1</v>
      </c>
      <c r="M53" s="63"/>
      <c r="N53" s="63"/>
      <c r="O53" s="63">
        <v>1</v>
      </c>
      <c r="P53" s="63"/>
      <c r="Q53" s="63"/>
    </row>
    <row r="54" spans="1:17" s="6" customFormat="1" ht="12.75" customHeight="1" x14ac:dyDescent="0.25">
      <c r="A54" s="63">
        <v>1</v>
      </c>
      <c r="B54" s="218" t="s">
        <v>160</v>
      </c>
      <c r="C54" s="63" t="s">
        <v>18</v>
      </c>
      <c r="D54" s="157">
        <v>10.199999999999999</v>
      </c>
      <c r="E54" s="158">
        <f t="shared" si="2"/>
        <v>10.199999999999999</v>
      </c>
      <c r="F54" s="63">
        <v>1</v>
      </c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</row>
    <row r="55" spans="1:17" s="6" customFormat="1" ht="12.75" customHeight="1" x14ac:dyDescent="0.25">
      <c r="A55" s="63">
        <v>1</v>
      </c>
      <c r="B55" s="218" t="s">
        <v>161</v>
      </c>
      <c r="C55" s="63" t="s">
        <v>18</v>
      </c>
      <c r="D55" s="157">
        <v>76.5</v>
      </c>
      <c r="E55" s="158">
        <f t="shared" si="2"/>
        <v>76.5</v>
      </c>
      <c r="F55" s="63">
        <v>1</v>
      </c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</row>
    <row r="56" spans="1:17" s="6" customFormat="1" ht="12.75" customHeight="1" x14ac:dyDescent="0.25">
      <c r="A56" s="55">
        <v>1</v>
      </c>
      <c r="B56" s="219" t="s">
        <v>163</v>
      </c>
      <c r="C56" s="57" t="s">
        <v>18</v>
      </c>
      <c r="D56" s="157">
        <v>165.75</v>
      </c>
      <c r="E56" s="158">
        <f t="shared" si="2"/>
        <v>165.75</v>
      </c>
      <c r="F56" s="63"/>
      <c r="G56" s="63"/>
      <c r="H56" s="63"/>
      <c r="I56" s="63"/>
      <c r="J56" s="63"/>
      <c r="K56" s="63"/>
      <c r="L56" s="63">
        <v>1</v>
      </c>
      <c r="M56" s="63"/>
      <c r="N56" s="63"/>
      <c r="O56" s="63"/>
      <c r="P56" s="63"/>
      <c r="Q56" s="63"/>
    </row>
    <row r="57" spans="1:17" s="6" customFormat="1" ht="12.75" customHeight="1" x14ac:dyDescent="0.25">
      <c r="A57" s="55">
        <v>1</v>
      </c>
      <c r="B57" s="219" t="s">
        <v>159</v>
      </c>
      <c r="C57" s="57" t="s">
        <v>18</v>
      </c>
      <c r="D57" s="157">
        <v>114.75</v>
      </c>
      <c r="E57" s="158">
        <f t="shared" si="2"/>
        <v>114.75</v>
      </c>
      <c r="F57" s="63"/>
      <c r="G57" s="63"/>
      <c r="H57" s="63"/>
      <c r="I57" s="63"/>
      <c r="J57" s="63"/>
      <c r="K57" s="63">
        <v>1</v>
      </c>
      <c r="L57" s="63"/>
      <c r="M57" s="63"/>
      <c r="N57" s="63"/>
      <c r="O57" s="63"/>
      <c r="P57" s="63"/>
      <c r="Q57" s="63"/>
    </row>
    <row r="58" spans="1:17" s="6" customFormat="1" ht="12.75" customHeight="1" x14ac:dyDescent="0.25">
      <c r="A58" s="55">
        <v>1</v>
      </c>
      <c r="B58" s="219" t="s">
        <v>157</v>
      </c>
      <c r="C58" s="57" t="s">
        <v>18</v>
      </c>
      <c r="D58" s="157">
        <v>160.65</v>
      </c>
      <c r="E58" s="158">
        <f t="shared" si="2"/>
        <v>160.65</v>
      </c>
      <c r="F58" s="63"/>
      <c r="G58" s="63"/>
      <c r="H58" s="63"/>
      <c r="I58" s="63"/>
      <c r="J58" s="63"/>
      <c r="K58" s="63">
        <v>1</v>
      </c>
      <c r="L58" s="63"/>
      <c r="M58" s="63"/>
      <c r="N58" s="63"/>
      <c r="O58" s="63"/>
      <c r="P58" s="63"/>
      <c r="Q58" s="63"/>
    </row>
    <row r="59" spans="1:17" ht="12.75" customHeight="1" x14ac:dyDescent="0.25">
      <c r="A59" s="55">
        <v>1</v>
      </c>
      <c r="B59" s="219" t="s">
        <v>67</v>
      </c>
      <c r="C59" s="57" t="s">
        <v>18</v>
      </c>
      <c r="D59" s="157">
        <v>114.75</v>
      </c>
      <c r="E59" s="158">
        <f t="shared" si="2"/>
        <v>114.75</v>
      </c>
      <c r="F59" s="63">
        <v>1</v>
      </c>
      <c r="G59" s="63"/>
      <c r="H59" s="63"/>
      <c r="I59" s="63"/>
      <c r="J59" s="63"/>
      <c r="K59" s="63"/>
      <c r="L59" s="63">
        <v>1</v>
      </c>
      <c r="M59" s="63"/>
      <c r="N59" s="63"/>
      <c r="O59" s="63"/>
      <c r="P59" s="63"/>
      <c r="Q59" s="63"/>
    </row>
    <row r="60" spans="1:17" ht="12.75" customHeight="1" x14ac:dyDescent="0.25">
      <c r="A60" s="198" t="s">
        <v>74</v>
      </c>
      <c r="B60" s="199"/>
      <c r="C60" s="199"/>
      <c r="D60" s="199"/>
      <c r="E60" s="199"/>
      <c r="F60" s="74">
        <f>SUMPRODUCT($E$8:$E$17,F8:F17)</f>
        <v>83.300000000000011</v>
      </c>
      <c r="G60" s="74">
        <f t="shared" ref="G60:Q60" si="3">SUMPRODUCT($E$8:$E$17,G8:G17)</f>
        <v>23.4</v>
      </c>
      <c r="H60" s="74">
        <f t="shared" si="3"/>
        <v>33.700000000000003</v>
      </c>
      <c r="I60" s="74">
        <f t="shared" si="3"/>
        <v>23.4</v>
      </c>
      <c r="J60" s="74">
        <f t="shared" si="3"/>
        <v>58.3</v>
      </c>
      <c r="K60" s="74">
        <f t="shared" si="3"/>
        <v>36.9</v>
      </c>
      <c r="L60" s="74">
        <f t="shared" si="3"/>
        <v>45.2</v>
      </c>
      <c r="M60" s="74">
        <f t="shared" si="3"/>
        <v>23.4</v>
      </c>
      <c r="N60" s="74">
        <f t="shared" si="3"/>
        <v>58.3</v>
      </c>
      <c r="O60" s="74">
        <f t="shared" si="3"/>
        <v>23.4</v>
      </c>
      <c r="P60" s="74">
        <f t="shared" si="3"/>
        <v>47.2</v>
      </c>
      <c r="Q60" s="74">
        <f t="shared" si="3"/>
        <v>23.4</v>
      </c>
    </row>
    <row r="61" spans="1:17" ht="12.75" customHeight="1" x14ac:dyDescent="0.25">
      <c r="A61" s="200" t="s">
        <v>75</v>
      </c>
      <c r="B61" s="199"/>
      <c r="C61" s="199"/>
      <c r="D61" s="199"/>
      <c r="E61" s="199"/>
      <c r="F61" s="75">
        <f t="shared" ref="F61:Q61" si="4">SUMPRODUCT($E$18:$E$47,F18:F47)</f>
        <v>180.5</v>
      </c>
      <c r="G61" s="75">
        <f t="shared" si="4"/>
        <v>25.55</v>
      </c>
      <c r="H61" s="75">
        <f t="shared" si="4"/>
        <v>46.55</v>
      </c>
      <c r="I61" s="75">
        <f t="shared" si="4"/>
        <v>46.55</v>
      </c>
      <c r="J61" s="75">
        <f t="shared" si="4"/>
        <v>69</v>
      </c>
      <c r="K61" s="75">
        <f t="shared" si="4"/>
        <v>114.55</v>
      </c>
      <c r="L61" s="75">
        <f t="shared" si="4"/>
        <v>141.05000000000001</v>
      </c>
      <c r="M61" s="75">
        <f t="shared" si="4"/>
        <v>25.55</v>
      </c>
      <c r="N61" s="75">
        <f t="shared" si="4"/>
        <v>69</v>
      </c>
      <c r="O61" s="75">
        <f t="shared" si="4"/>
        <v>46.55</v>
      </c>
      <c r="P61" s="75">
        <f t="shared" si="4"/>
        <v>84.8</v>
      </c>
      <c r="Q61" s="75">
        <f t="shared" si="4"/>
        <v>25.55</v>
      </c>
    </row>
    <row r="62" spans="1:17" ht="12.75" customHeight="1" x14ac:dyDescent="0.25">
      <c r="A62" s="201" t="s">
        <v>75</v>
      </c>
      <c r="B62" s="199"/>
      <c r="C62" s="199"/>
      <c r="D62" s="199"/>
      <c r="E62" s="199"/>
      <c r="F62" s="76">
        <f t="shared" ref="F62:Q62" si="5">SUMPRODUCT($E$48:$E$59,F48:F59)</f>
        <v>302.60000000000002</v>
      </c>
      <c r="G62" s="76">
        <f t="shared" si="5"/>
        <v>11.05</v>
      </c>
      <c r="H62" s="76">
        <f t="shared" si="5"/>
        <v>11.05</v>
      </c>
      <c r="I62" s="76">
        <f t="shared" si="5"/>
        <v>60.349999999999994</v>
      </c>
      <c r="J62" s="76">
        <f t="shared" si="5"/>
        <v>11.05</v>
      </c>
      <c r="K62" s="76">
        <f t="shared" si="5"/>
        <v>296.64999999999998</v>
      </c>
      <c r="L62" s="76">
        <f t="shared" si="5"/>
        <v>371.45</v>
      </c>
      <c r="M62" s="76">
        <f t="shared" si="5"/>
        <v>11.05</v>
      </c>
      <c r="N62" s="76">
        <f t="shared" si="5"/>
        <v>11.05</v>
      </c>
      <c r="O62" s="76">
        <f t="shared" si="5"/>
        <v>60.349999999999994</v>
      </c>
      <c r="P62" s="76">
        <f t="shared" si="5"/>
        <v>21.25</v>
      </c>
      <c r="Q62" s="76">
        <f t="shared" si="5"/>
        <v>11.05</v>
      </c>
    </row>
    <row r="63" spans="1:17" ht="12.75" customHeight="1" x14ac:dyDescent="0.25">
      <c r="A63" s="2"/>
      <c r="B63" s="3"/>
      <c r="C63" s="3"/>
      <c r="D63" s="149"/>
      <c r="E63" s="159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1:17" ht="12.75" customHeight="1" x14ac:dyDescent="0.25">
      <c r="A64" s="195" t="s">
        <v>76</v>
      </c>
      <c r="B64" s="176"/>
      <c r="C64" s="176"/>
      <c r="D64" s="176"/>
      <c r="E64" s="177"/>
      <c r="F64" s="196">
        <f>SUM(F60:Q62)</f>
        <v>2534.0499999999993</v>
      </c>
      <c r="G64" s="179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2.75" customHeight="1" x14ac:dyDescent="0.25">
      <c r="A65" s="195" t="s">
        <v>77</v>
      </c>
      <c r="B65" s="176"/>
      <c r="C65" s="176"/>
      <c r="D65" s="176"/>
      <c r="E65" s="177"/>
      <c r="F65" s="196">
        <f>F64*G5</f>
        <v>5068.0999999999985</v>
      </c>
      <c r="G65" s="179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2.75" customHeight="1" x14ac:dyDescent="0.25">
      <c r="A66" s="2"/>
      <c r="B66" s="3"/>
      <c r="C66" s="3"/>
      <c r="D66" s="149"/>
      <c r="E66" s="159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 spans="1:17" ht="12.75" customHeight="1" x14ac:dyDescent="0.25">
      <c r="A67" s="2"/>
      <c r="B67" s="3"/>
      <c r="C67" s="3"/>
      <c r="D67" s="149"/>
      <c r="E67" s="159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 spans="1:17" ht="12.75" customHeight="1" x14ac:dyDescent="0.25">
      <c r="A68" s="2"/>
      <c r="B68" s="3"/>
      <c r="C68" s="3"/>
      <c r="D68" s="149"/>
      <c r="E68" s="159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1:17" ht="12.75" customHeight="1" x14ac:dyDescent="0.25">
      <c r="A69" s="2"/>
      <c r="B69" s="3"/>
      <c r="C69" s="3"/>
      <c r="D69" s="149"/>
      <c r="E69" s="159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1:17" ht="12.75" customHeight="1" x14ac:dyDescent="0.25">
      <c r="A70" s="2"/>
      <c r="B70" s="3"/>
      <c r="C70" s="3"/>
      <c r="D70" s="149"/>
      <c r="E70" s="159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t="12.75" customHeight="1" x14ac:dyDescent="0.25">
      <c r="A71" s="2"/>
      <c r="B71" s="3"/>
      <c r="C71" s="3"/>
      <c r="D71" s="149"/>
      <c r="E71" s="159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t="12.75" customHeight="1" x14ac:dyDescent="0.25">
      <c r="A72" s="2"/>
      <c r="B72" s="3"/>
      <c r="C72" s="3"/>
      <c r="D72" s="149"/>
      <c r="E72" s="159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t="12.75" customHeight="1" x14ac:dyDescent="0.25">
      <c r="A73" s="2"/>
      <c r="B73" s="3"/>
      <c r="C73" s="3"/>
      <c r="D73" s="149"/>
      <c r="E73" s="159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t="12.75" customHeight="1" x14ac:dyDescent="0.25">
      <c r="A74" s="2"/>
      <c r="B74" s="3"/>
      <c r="C74" s="3"/>
      <c r="D74" s="149"/>
      <c r="E74" s="159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ht="12.75" customHeight="1" x14ac:dyDescent="0.25">
      <c r="A75" s="2"/>
      <c r="B75" s="3"/>
      <c r="C75" s="3"/>
      <c r="D75" s="149"/>
      <c r="E75" s="159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ht="12.75" customHeight="1" x14ac:dyDescent="0.25">
      <c r="A76" s="2"/>
      <c r="B76" s="3"/>
      <c r="C76" s="3"/>
      <c r="D76" s="149"/>
      <c r="E76" s="159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ht="12.75" customHeight="1" x14ac:dyDescent="0.25">
      <c r="A77" s="2"/>
      <c r="B77" s="3"/>
      <c r="C77" s="3"/>
      <c r="D77" s="149"/>
      <c r="E77" s="159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ht="12.75" customHeight="1" x14ac:dyDescent="0.25">
      <c r="A78" s="2"/>
      <c r="B78" s="3"/>
      <c r="C78" s="3"/>
      <c r="D78" s="149"/>
      <c r="E78" s="159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ht="12.75" customHeight="1" x14ac:dyDescent="0.25">
      <c r="A79" s="2"/>
      <c r="B79" s="3"/>
      <c r="C79" s="3"/>
      <c r="D79" s="149"/>
      <c r="E79" s="159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ht="12.75" customHeight="1" x14ac:dyDescent="0.25">
      <c r="A80" s="2"/>
      <c r="B80" s="3"/>
      <c r="C80" s="3"/>
      <c r="D80" s="149"/>
      <c r="E80" s="159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ht="12.75" customHeight="1" x14ac:dyDescent="0.25">
      <c r="A81" s="2"/>
      <c r="B81" s="3"/>
      <c r="C81" s="3"/>
      <c r="D81" s="149"/>
      <c r="E81" s="159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ht="12.75" customHeight="1" x14ac:dyDescent="0.25">
      <c r="A82" s="2"/>
      <c r="B82" s="3"/>
      <c r="C82" s="3"/>
      <c r="D82" s="149"/>
      <c r="E82" s="159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ht="12.75" customHeight="1" x14ac:dyDescent="0.25">
      <c r="A83" s="2"/>
      <c r="B83" s="3"/>
      <c r="C83" s="3"/>
      <c r="D83" s="149"/>
      <c r="E83" s="159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ht="12.75" customHeight="1" x14ac:dyDescent="0.25">
      <c r="A84" s="2"/>
      <c r="B84" s="3"/>
      <c r="C84" s="3"/>
      <c r="D84" s="149"/>
      <c r="E84" s="159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ht="12.75" customHeight="1" x14ac:dyDescent="0.25">
      <c r="A85" s="2"/>
      <c r="B85" s="3"/>
      <c r="C85" s="3"/>
      <c r="D85" s="149"/>
      <c r="E85" s="159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ht="12.75" customHeight="1" x14ac:dyDescent="0.25">
      <c r="A86" s="2"/>
      <c r="B86" s="3"/>
      <c r="C86" s="3"/>
      <c r="D86" s="149"/>
      <c r="E86" s="159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ht="12.75" customHeight="1" x14ac:dyDescent="0.25">
      <c r="A87" s="2"/>
      <c r="B87" s="3"/>
      <c r="C87" s="3"/>
      <c r="D87" s="149"/>
      <c r="E87" s="159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ht="12.75" customHeight="1" x14ac:dyDescent="0.25">
      <c r="A88" s="2"/>
      <c r="B88" s="3"/>
      <c r="C88" s="3"/>
      <c r="D88" s="149"/>
      <c r="E88" s="159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ht="12.75" customHeight="1" x14ac:dyDescent="0.25">
      <c r="A89" s="2"/>
      <c r="B89" s="3"/>
      <c r="C89" s="3"/>
      <c r="D89" s="149"/>
      <c r="E89" s="159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ht="12.75" customHeight="1" x14ac:dyDescent="0.25">
      <c r="A90" s="2"/>
      <c r="B90" s="3"/>
      <c r="C90" s="3"/>
      <c r="D90" s="149"/>
      <c r="E90" s="159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ht="12.75" customHeight="1" x14ac:dyDescent="0.25">
      <c r="A91" s="2"/>
      <c r="B91" s="3"/>
      <c r="C91" s="3"/>
      <c r="D91" s="149"/>
      <c r="E91" s="159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ht="12.75" customHeight="1" x14ac:dyDescent="0.25">
      <c r="A92" s="2"/>
      <c r="B92" s="3"/>
      <c r="C92" s="3"/>
      <c r="D92" s="149"/>
      <c r="E92" s="159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ht="12.75" customHeight="1" x14ac:dyDescent="0.25">
      <c r="A93" s="2"/>
      <c r="B93" s="3"/>
      <c r="C93" s="3"/>
      <c r="D93" s="149"/>
      <c r="E93" s="159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ht="12.75" customHeight="1" x14ac:dyDescent="0.25">
      <c r="A94" s="2"/>
      <c r="B94" s="3"/>
      <c r="C94" s="3"/>
      <c r="D94" s="149"/>
      <c r="E94" s="159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ht="12.75" customHeight="1" x14ac:dyDescent="0.25">
      <c r="A95" s="2"/>
      <c r="B95" s="3"/>
      <c r="C95" s="3"/>
      <c r="D95" s="149"/>
      <c r="E95" s="159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ht="12.75" customHeight="1" x14ac:dyDescent="0.25">
      <c r="A96" s="2"/>
      <c r="B96" s="3"/>
      <c r="C96" s="3"/>
      <c r="D96" s="149"/>
      <c r="E96" s="159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ht="12.75" customHeight="1" x14ac:dyDescent="0.25">
      <c r="A97" s="2"/>
      <c r="B97" s="3"/>
      <c r="C97" s="3"/>
      <c r="D97" s="149"/>
      <c r="E97" s="159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ht="12.75" customHeight="1" x14ac:dyDescent="0.25">
      <c r="A98" s="2"/>
      <c r="B98" s="3"/>
      <c r="C98" s="3"/>
      <c r="D98" s="149"/>
      <c r="E98" s="159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ht="12.75" customHeight="1" x14ac:dyDescent="0.25">
      <c r="A99" s="2"/>
      <c r="B99" s="3"/>
      <c r="C99" s="3"/>
      <c r="D99" s="149"/>
      <c r="E99" s="159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ht="12.75" customHeight="1" x14ac:dyDescent="0.25">
      <c r="A100" s="2"/>
      <c r="B100" s="3"/>
      <c r="C100" s="3"/>
      <c r="D100" s="149"/>
      <c r="E100" s="159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ht="12.75" customHeight="1" x14ac:dyDescent="0.25">
      <c r="A101" s="2"/>
      <c r="B101" s="3"/>
      <c r="C101" s="3"/>
      <c r="D101" s="149"/>
      <c r="E101" s="159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ht="12.75" customHeight="1" x14ac:dyDescent="0.25">
      <c r="A102" s="2"/>
      <c r="B102" s="3"/>
      <c r="C102" s="3"/>
      <c r="D102" s="149"/>
      <c r="E102" s="159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ht="12.75" customHeight="1" x14ac:dyDescent="0.25">
      <c r="A103" s="2"/>
      <c r="B103" s="3"/>
      <c r="C103" s="3"/>
      <c r="D103" s="149"/>
      <c r="E103" s="159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ht="12.75" customHeight="1" x14ac:dyDescent="0.25">
      <c r="A104" s="2"/>
      <c r="B104" s="3"/>
      <c r="C104" s="3"/>
      <c r="D104" s="149"/>
      <c r="E104" s="159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ht="12.75" customHeight="1" x14ac:dyDescent="0.25">
      <c r="A105" s="2"/>
      <c r="B105" s="3"/>
      <c r="C105" s="3"/>
      <c r="D105" s="149"/>
      <c r="E105" s="159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ht="12.75" customHeight="1" x14ac:dyDescent="0.25">
      <c r="A106" s="2"/>
      <c r="B106" s="3"/>
      <c r="C106" s="3"/>
      <c r="D106" s="149"/>
      <c r="E106" s="159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ht="12.75" customHeight="1" x14ac:dyDescent="0.25">
      <c r="A107" s="2"/>
      <c r="B107" s="3"/>
      <c r="C107" s="3"/>
      <c r="D107" s="149"/>
      <c r="E107" s="159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ht="12.75" customHeight="1" x14ac:dyDescent="0.25">
      <c r="A108" s="2"/>
      <c r="B108" s="3"/>
      <c r="C108" s="3"/>
      <c r="D108" s="149"/>
      <c r="E108" s="159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ht="12.75" customHeight="1" x14ac:dyDescent="0.25">
      <c r="A109" s="2"/>
      <c r="B109" s="3"/>
      <c r="C109" s="3"/>
      <c r="D109" s="149"/>
      <c r="E109" s="159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ht="12.75" customHeight="1" x14ac:dyDescent="0.25">
      <c r="A110" s="2"/>
      <c r="B110" s="3"/>
      <c r="C110" s="3"/>
      <c r="D110" s="149"/>
      <c r="E110" s="159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ht="12.75" customHeight="1" x14ac:dyDescent="0.25">
      <c r="A111" s="2"/>
      <c r="B111" s="3"/>
      <c r="C111" s="3"/>
      <c r="D111" s="149"/>
      <c r="E111" s="159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ht="12.75" customHeight="1" x14ac:dyDescent="0.25">
      <c r="A112" s="2"/>
      <c r="B112" s="3"/>
      <c r="C112" s="3"/>
      <c r="D112" s="149"/>
      <c r="E112" s="159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ht="12.75" customHeight="1" x14ac:dyDescent="0.25">
      <c r="A113" s="2"/>
      <c r="B113" s="3"/>
      <c r="C113" s="3"/>
      <c r="D113" s="149"/>
      <c r="E113" s="159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ht="12.75" customHeight="1" x14ac:dyDescent="0.25">
      <c r="A114" s="2"/>
      <c r="B114" s="3"/>
      <c r="C114" s="3"/>
      <c r="D114" s="149"/>
      <c r="E114" s="159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ht="12.75" customHeight="1" x14ac:dyDescent="0.25">
      <c r="A115" s="2"/>
      <c r="B115" s="3"/>
      <c r="C115" s="3"/>
      <c r="D115" s="149"/>
      <c r="E115" s="159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ht="12.75" customHeight="1" x14ac:dyDescent="0.25">
      <c r="A116" s="2"/>
      <c r="B116" s="3"/>
      <c r="C116" s="3"/>
      <c r="D116" s="149"/>
      <c r="E116" s="159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ht="12.75" customHeight="1" x14ac:dyDescent="0.25">
      <c r="A117" s="2"/>
      <c r="B117" s="3"/>
      <c r="C117" s="3"/>
      <c r="D117" s="149"/>
      <c r="E117" s="159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ht="12.75" customHeight="1" x14ac:dyDescent="0.25">
      <c r="A118" s="2"/>
      <c r="B118" s="3"/>
      <c r="C118" s="3"/>
      <c r="D118" s="149"/>
      <c r="E118" s="159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ht="12.75" customHeight="1" x14ac:dyDescent="0.25">
      <c r="A119" s="2"/>
      <c r="B119" s="3"/>
      <c r="C119" s="3"/>
      <c r="D119" s="149"/>
      <c r="E119" s="159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ht="12.75" customHeight="1" x14ac:dyDescent="0.25">
      <c r="A120" s="2"/>
      <c r="B120" s="3"/>
      <c r="C120" s="3"/>
      <c r="D120" s="149"/>
      <c r="E120" s="159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ht="12.75" customHeight="1" x14ac:dyDescent="0.25">
      <c r="A121" s="2"/>
      <c r="B121" s="3"/>
      <c r="C121" s="3"/>
      <c r="D121" s="149"/>
      <c r="E121" s="159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ht="12.75" customHeight="1" x14ac:dyDescent="0.25">
      <c r="A122" s="2"/>
      <c r="B122" s="3"/>
      <c r="C122" s="3"/>
      <c r="D122" s="149"/>
      <c r="E122" s="159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ht="12.75" customHeight="1" x14ac:dyDescent="0.25">
      <c r="A123" s="2"/>
      <c r="B123" s="3"/>
      <c r="C123" s="3"/>
      <c r="D123" s="149"/>
      <c r="E123" s="159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ht="12.75" customHeight="1" x14ac:dyDescent="0.25">
      <c r="A124" s="2"/>
      <c r="B124" s="3"/>
      <c r="C124" s="3"/>
      <c r="D124" s="149"/>
      <c r="E124" s="159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ht="12.75" customHeight="1" x14ac:dyDescent="0.25">
      <c r="A125" s="2"/>
      <c r="B125" s="3"/>
      <c r="C125" s="3"/>
      <c r="D125" s="149"/>
      <c r="E125" s="159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ht="12.75" customHeight="1" x14ac:dyDescent="0.25">
      <c r="A126" s="2"/>
      <c r="B126" s="3"/>
      <c r="C126" s="3"/>
      <c r="D126" s="149"/>
      <c r="E126" s="159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ht="12.75" customHeight="1" x14ac:dyDescent="0.25">
      <c r="A127" s="2"/>
      <c r="B127" s="3"/>
      <c r="C127" s="3"/>
      <c r="D127" s="149"/>
      <c r="E127" s="159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ht="12.75" customHeight="1" x14ac:dyDescent="0.25">
      <c r="A128" s="2"/>
      <c r="B128" s="3"/>
      <c r="C128" s="3"/>
      <c r="D128" s="149"/>
      <c r="E128" s="159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ht="12.75" customHeight="1" x14ac:dyDescent="0.25">
      <c r="A129" s="2"/>
      <c r="B129" s="3"/>
      <c r="C129" s="3"/>
      <c r="D129" s="149"/>
      <c r="E129" s="159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ht="12.75" customHeight="1" x14ac:dyDescent="0.25">
      <c r="A130" s="2"/>
      <c r="B130" s="3"/>
      <c r="C130" s="3"/>
      <c r="D130" s="149"/>
      <c r="E130" s="159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ht="12.75" customHeight="1" x14ac:dyDescent="0.25">
      <c r="A131" s="2"/>
      <c r="B131" s="3"/>
      <c r="C131" s="3"/>
      <c r="D131" s="149"/>
      <c r="E131" s="159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ht="12.75" customHeight="1" x14ac:dyDescent="0.25">
      <c r="A132" s="2"/>
      <c r="B132" s="3"/>
      <c r="C132" s="3"/>
      <c r="D132" s="149"/>
      <c r="E132" s="159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ht="12.75" customHeight="1" x14ac:dyDescent="0.25">
      <c r="A133" s="2"/>
      <c r="B133" s="3"/>
      <c r="C133" s="3"/>
      <c r="D133" s="149"/>
      <c r="E133" s="159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ht="12.75" customHeight="1" x14ac:dyDescent="0.25">
      <c r="A134" s="2"/>
      <c r="B134" s="3"/>
      <c r="C134" s="3"/>
      <c r="D134" s="149"/>
      <c r="E134" s="159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ht="12.75" customHeight="1" x14ac:dyDescent="0.25">
      <c r="A135" s="2"/>
      <c r="B135" s="3"/>
      <c r="C135" s="3"/>
      <c r="D135" s="149"/>
      <c r="E135" s="159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ht="12.75" customHeight="1" x14ac:dyDescent="0.25">
      <c r="A136" s="2"/>
      <c r="B136" s="3"/>
      <c r="C136" s="3"/>
      <c r="D136" s="149"/>
      <c r="E136" s="159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ht="12.75" customHeight="1" x14ac:dyDescent="0.25">
      <c r="A137" s="2"/>
      <c r="B137" s="3"/>
      <c r="C137" s="3"/>
      <c r="D137" s="149"/>
      <c r="E137" s="159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ht="12.75" customHeight="1" x14ac:dyDescent="0.25">
      <c r="A138" s="2"/>
      <c r="B138" s="3"/>
      <c r="C138" s="3"/>
      <c r="D138" s="149"/>
      <c r="E138" s="159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ht="12.75" customHeight="1" x14ac:dyDescent="0.25">
      <c r="A139" s="2"/>
      <c r="B139" s="3"/>
      <c r="C139" s="3"/>
      <c r="D139" s="149"/>
      <c r="E139" s="159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ht="12.75" customHeight="1" x14ac:dyDescent="0.25">
      <c r="A140" s="2"/>
      <c r="B140" s="3"/>
      <c r="C140" s="3"/>
      <c r="D140" s="149"/>
      <c r="E140" s="159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ht="12.75" customHeight="1" x14ac:dyDescent="0.25">
      <c r="A141" s="2"/>
      <c r="B141" s="3"/>
      <c r="C141" s="3"/>
      <c r="D141" s="149"/>
      <c r="E141" s="159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ht="12.75" customHeight="1" x14ac:dyDescent="0.25">
      <c r="A142" s="2"/>
      <c r="B142" s="3"/>
      <c r="C142" s="3"/>
      <c r="D142" s="149"/>
      <c r="E142" s="159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  <row r="143" spans="1:17" ht="12.75" customHeight="1" x14ac:dyDescent="0.25">
      <c r="A143" s="2"/>
      <c r="B143" s="3"/>
      <c r="C143" s="3"/>
      <c r="D143" s="149"/>
      <c r="E143" s="159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</row>
    <row r="144" spans="1:17" ht="12.75" customHeight="1" x14ac:dyDescent="0.25">
      <c r="A144" s="2"/>
      <c r="B144" s="3"/>
      <c r="C144" s="3"/>
      <c r="D144" s="149"/>
      <c r="E144" s="159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</row>
    <row r="145" spans="1:17" ht="12.75" customHeight="1" x14ac:dyDescent="0.25">
      <c r="A145" s="2"/>
      <c r="B145" s="3"/>
      <c r="C145" s="3"/>
      <c r="D145" s="149"/>
      <c r="E145" s="159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</row>
    <row r="146" spans="1:17" ht="12.75" customHeight="1" x14ac:dyDescent="0.25">
      <c r="A146" s="2"/>
      <c r="B146" s="3"/>
      <c r="C146" s="3"/>
      <c r="D146" s="149"/>
      <c r="E146" s="159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</row>
    <row r="147" spans="1:17" ht="12.75" customHeight="1" x14ac:dyDescent="0.25">
      <c r="A147" s="2"/>
      <c r="B147" s="3"/>
      <c r="C147" s="3"/>
      <c r="D147" s="149"/>
      <c r="E147" s="159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</row>
    <row r="148" spans="1:17" ht="12.75" customHeight="1" x14ac:dyDescent="0.25">
      <c r="A148" s="2"/>
      <c r="B148" s="3"/>
      <c r="C148" s="3"/>
      <c r="D148" s="149"/>
      <c r="E148" s="159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</row>
    <row r="149" spans="1:17" ht="12.75" customHeight="1" x14ac:dyDescent="0.25">
      <c r="A149" s="2"/>
      <c r="B149" s="3"/>
      <c r="C149" s="3"/>
      <c r="D149" s="149"/>
      <c r="E149" s="159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</row>
    <row r="150" spans="1:17" ht="12.75" customHeight="1" x14ac:dyDescent="0.25">
      <c r="A150" s="2"/>
      <c r="B150" s="3"/>
      <c r="C150" s="3"/>
      <c r="D150" s="149"/>
      <c r="E150" s="159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</row>
    <row r="151" spans="1:17" ht="12.75" customHeight="1" x14ac:dyDescent="0.25">
      <c r="A151" s="2"/>
      <c r="B151" s="3"/>
      <c r="C151" s="3"/>
      <c r="D151" s="149"/>
      <c r="E151" s="159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</row>
    <row r="152" spans="1:17" ht="12.75" customHeight="1" x14ac:dyDescent="0.25">
      <c r="A152" s="2"/>
      <c r="B152" s="3"/>
      <c r="C152" s="3"/>
      <c r="D152" s="149"/>
      <c r="E152" s="159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</row>
    <row r="153" spans="1:17" ht="12.75" customHeight="1" x14ac:dyDescent="0.25">
      <c r="A153" s="2"/>
      <c r="B153" s="3"/>
      <c r="C153" s="3"/>
      <c r="D153" s="149"/>
      <c r="E153" s="159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</row>
    <row r="154" spans="1:17" ht="12.75" customHeight="1" x14ac:dyDescent="0.25">
      <c r="A154" s="2"/>
      <c r="B154" s="3"/>
      <c r="C154" s="3"/>
      <c r="D154" s="149"/>
      <c r="E154" s="159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</row>
    <row r="155" spans="1:17" ht="12.75" customHeight="1" x14ac:dyDescent="0.25">
      <c r="A155" s="2"/>
      <c r="B155" s="3"/>
      <c r="C155" s="3"/>
      <c r="D155" s="149"/>
      <c r="E155" s="159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</row>
    <row r="156" spans="1:17" ht="12.75" customHeight="1" x14ac:dyDescent="0.25">
      <c r="A156" s="2"/>
      <c r="B156" s="3"/>
      <c r="C156" s="3"/>
      <c r="D156" s="149"/>
      <c r="E156" s="159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</row>
    <row r="157" spans="1:17" ht="12.75" customHeight="1" x14ac:dyDescent="0.25">
      <c r="A157" s="2"/>
      <c r="B157" s="3"/>
      <c r="C157" s="3"/>
      <c r="D157" s="149"/>
      <c r="E157" s="159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</row>
    <row r="158" spans="1:17" ht="12.75" customHeight="1" x14ac:dyDescent="0.25">
      <c r="A158" s="2"/>
      <c r="B158" s="3"/>
      <c r="C158" s="3"/>
      <c r="D158" s="149"/>
      <c r="E158" s="159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</row>
    <row r="159" spans="1:17" ht="12.75" customHeight="1" x14ac:dyDescent="0.25">
      <c r="A159" s="2"/>
      <c r="B159" s="3"/>
      <c r="C159" s="3"/>
      <c r="D159" s="149"/>
      <c r="E159" s="159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</row>
    <row r="160" spans="1:17" ht="12.75" customHeight="1" x14ac:dyDescent="0.25">
      <c r="A160" s="2"/>
      <c r="B160" s="3"/>
      <c r="C160" s="3"/>
      <c r="D160" s="149"/>
      <c r="E160" s="159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</row>
    <row r="161" spans="1:17" ht="12.75" customHeight="1" x14ac:dyDescent="0.25">
      <c r="A161" s="2"/>
      <c r="B161" s="3"/>
      <c r="C161" s="3"/>
      <c r="D161" s="149"/>
      <c r="E161" s="159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</row>
    <row r="162" spans="1:17" ht="12.75" customHeight="1" x14ac:dyDescent="0.25">
      <c r="A162" s="2"/>
      <c r="B162" s="3"/>
      <c r="C162" s="3"/>
      <c r="D162" s="149"/>
      <c r="E162" s="159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</row>
    <row r="163" spans="1:17" ht="12.75" customHeight="1" x14ac:dyDescent="0.25">
      <c r="A163" s="2"/>
      <c r="B163" s="3"/>
      <c r="C163" s="3"/>
      <c r="D163" s="149"/>
      <c r="E163" s="159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</row>
    <row r="164" spans="1:17" ht="12.75" customHeight="1" x14ac:dyDescent="0.25">
      <c r="A164" s="2"/>
      <c r="B164" s="3"/>
      <c r="C164" s="3"/>
      <c r="D164" s="149"/>
      <c r="E164" s="159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</row>
    <row r="165" spans="1:17" ht="12.75" customHeight="1" x14ac:dyDescent="0.25">
      <c r="A165" s="2"/>
      <c r="B165" s="3"/>
      <c r="C165" s="3"/>
      <c r="D165" s="149"/>
      <c r="E165" s="159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</row>
    <row r="166" spans="1:17" ht="12.75" customHeight="1" x14ac:dyDescent="0.25">
      <c r="A166" s="2"/>
      <c r="B166" s="3"/>
      <c r="C166" s="3"/>
      <c r="D166" s="149"/>
      <c r="E166" s="159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</row>
    <row r="167" spans="1:17" ht="12.75" customHeight="1" x14ac:dyDescent="0.25">
      <c r="A167" s="2"/>
      <c r="B167" s="3"/>
      <c r="C167" s="3"/>
      <c r="D167" s="149"/>
      <c r="E167" s="159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</row>
    <row r="168" spans="1:17" ht="12.75" customHeight="1" x14ac:dyDescent="0.25">
      <c r="A168" s="2"/>
      <c r="B168" s="3"/>
      <c r="C168" s="3"/>
      <c r="D168" s="149"/>
      <c r="E168" s="159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</row>
    <row r="169" spans="1:17" ht="12.75" customHeight="1" x14ac:dyDescent="0.25">
      <c r="A169" s="2"/>
      <c r="B169" s="3"/>
      <c r="C169" s="3"/>
      <c r="D169" s="149"/>
      <c r="E169" s="159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</row>
    <row r="170" spans="1:17" ht="12.75" customHeight="1" x14ac:dyDescent="0.25">
      <c r="A170" s="2"/>
      <c r="B170" s="3"/>
      <c r="C170" s="3"/>
      <c r="D170" s="149"/>
      <c r="E170" s="159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</row>
    <row r="171" spans="1:17" ht="12.75" customHeight="1" x14ac:dyDescent="0.25">
      <c r="A171" s="2"/>
      <c r="B171" s="3"/>
      <c r="C171" s="3"/>
      <c r="D171" s="149"/>
      <c r="E171" s="159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</row>
    <row r="172" spans="1:17" ht="12.75" customHeight="1" x14ac:dyDescent="0.25">
      <c r="A172" s="2"/>
      <c r="B172" s="3"/>
      <c r="C172" s="3"/>
      <c r="D172" s="149"/>
      <c r="E172" s="159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 spans="1:17" ht="12.75" customHeight="1" x14ac:dyDescent="0.25">
      <c r="A173" s="2"/>
      <c r="B173" s="3"/>
      <c r="C173" s="3"/>
      <c r="D173" s="149"/>
      <c r="E173" s="159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</row>
    <row r="174" spans="1:17" ht="12.75" customHeight="1" x14ac:dyDescent="0.25">
      <c r="A174" s="2"/>
      <c r="B174" s="3"/>
      <c r="C174" s="3"/>
      <c r="D174" s="149"/>
      <c r="E174" s="159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 spans="1:17" ht="12.75" customHeight="1" x14ac:dyDescent="0.25">
      <c r="A175" s="2"/>
      <c r="B175" s="3"/>
      <c r="C175" s="3"/>
      <c r="D175" s="149"/>
      <c r="E175" s="159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76" spans="1:17" ht="12.75" customHeight="1" x14ac:dyDescent="0.25">
      <c r="A176" s="2"/>
      <c r="B176" s="3"/>
      <c r="C176" s="3"/>
      <c r="D176" s="149"/>
      <c r="E176" s="159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</row>
    <row r="177" spans="1:17" ht="12.75" customHeight="1" x14ac:dyDescent="0.25">
      <c r="A177" s="2"/>
      <c r="B177" s="3"/>
      <c r="C177" s="3"/>
      <c r="D177" s="149"/>
      <c r="E177" s="159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</row>
    <row r="178" spans="1:17" ht="12.75" customHeight="1" x14ac:dyDescent="0.25">
      <c r="A178" s="2"/>
      <c r="B178" s="3"/>
      <c r="C178" s="3"/>
      <c r="D178" s="149"/>
      <c r="E178" s="159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</row>
    <row r="179" spans="1:17" ht="12.75" customHeight="1" x14ac:dyDescent="0.25">
      <c r="A179" s="2"/>
      <c r="B179" s="3"/>
      <c r="C179" s="3"/>
      <c r="D179" s="149"/>
      <c r="E179" s="159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</row>
    <row r="180" spans="1:17" ht="12.75" customHeight="1" x14ac:dyDescent="0.25">
      <c r="A180" s="2"/>
      <c r="B180" s="3"/>
      <c r="C180" s="3"/>
      <c r="D180" s="149"/>
      <c r="E180" s="159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</row>
    <row r="181" spans="1:17" ht="12.75" customHeight="1" x14ac:dyDescent="0.25">
      <c r="A181" s="2"/>
      <c r="B181" s="3"/>
      <c r="C181" s="3"/>
      <c r="D181" s="149"/>
      <c r="E181" s="159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</row>
    <row r="182" spans="1:17" ht="12.75" customHeight="1" x14ac:dyDescent="0.25">
      <c r="A182" s="2"/>
      <c r="B182" s="3"/>
      <c r="C182" s="3"/>
      <c r="D182" s="149"/>
      <c r="E182" s="159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</row>
    <row r="183" spans="1:17" ht="12.75" customHeight="1" x14ac:dyDescent="0.25">
      <c r="A183" s="2"/>
      <c r="B183" s="3"/>
      <c r="C183" s="3"/>
      <c r="D183" s="149"/>
      <c r="E183" s="159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</row>
    <row r="184" spans="1:17" ht="12.75" customHeight="1" x14ac:dyDescent="0.25">
      <c r="A184" s="2"/>
      <c r="B184" s="3"/>
      <c r="C184" s="3"/>
      <c r="D184" s="149"/>
      <c r="E184" s="159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</row>
    <row r="185" spans="1:17" ht="12.75" customHeight="1" x14ac:dyDescent="0.25">
      <c r="A185" s="2"/>
      <c r="B185" s="3"/>
      <c r="C185" s="3"/>
      <c r="D185" s="149"/>
      <c r="E185" s="159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</row>
    <row r="186" spans="1:17" ht="12.75" customHeight="1" x14ac:dyDescent="0.25">
      <c r="A186" s="2"/>
      <c r="B186" s="3"/>
      <c r="C186" s="3"/>
      <c r="D186" s="149"/>
      <c r="E186" s="159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</row>
    <row r="187" spans="1:17" ht="12.75" customHeight="1" x14ac:dyDescent="0.25">
      <c r="A187" s="2"/>
      <c r="B187" s="3"/>
      <c r="C187" s="3"/>
      <c r="D187" s="149"/>
      <c r="E187" s="159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</row>
    <row r="188" spans="1:17" ht="12.75" customHeight="1" x14ac:dyDescent="0.25">
      <c r="A188" s="2"/>
      <c r="B188" s="3"/>
      <c r="C188" s="3"/>
      <c r="D188" s="149"/>
      <c r="E188" s="159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</row>
    <row r="189" spans="1:17" ht="12.75" customHeight="1" x14ac:dyDescent="0.25">
      <c r="A189" s="2"/>
      <c r="B189" s="3"/>
      <c r="C189" s="3"/>
      <c r="D189" s="149"/>
      <c r="E189" s="159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</row>
    <row r="190" spans="1:17" ht="12.75" customHeight="1" x14ac:dyDescent="0.25">
      <c r="A190" s="2"/>
      <c r="B190" s="3"/>
      <c r="C190" s="3"/>
      <c r="D190" s="149"/>
      <c r="E190" s="159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</row>
    <row r="191" spans="1:17" ht="12.75" customHeight="1" x14ac:dyDescent="0.25">
      <c r="A191" s="2"/>
      <c r="B191" s="3"/>
      <c r="C191" s="3"/>
      <c r="D191" s="149"/>
      <c r="E191" s="159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</row>
    <row r="192" spans="1:17" ht="12.75" customHeight="1" x14ac:dyDescent="0.25">
      <c r="A192" s="2"/>
      <c r="B192" s="3"/>
      <c r="C192" s="3"/>
      <c r="D192" s="149"/>
      <c r="E192" s="159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</row>
    <row r="193" spans="1:17" ht="12.75" customHeight="1" x14ac:dyDescent="0.25">
      <c r="A193" s="2"/>
      <c r="B193" s="3"/>
      <c r="C193" s="3"/>
      <c r="D193" s="149"/>
      <c r="E193" s="159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</row>
    <row r="194" spans="1:17" ht="12.75" customHeight="1" x14ac:dyDescent="0.25">
      <c r="A194" s="2"/>
      <c r="B194" s="3"/>
      <c r="C194" s="3"/>
      <c r="D194" s="149"/>
      <c r="E194" s="159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</row>
    <row r="195" spans="1:17" ht="12.75" customHeight="1" x14ac:dyDescent="0.25">
      <c r="A195" s="2"/>
      <c r="B195" s="3"/>
      <c r="C195" s="3"/>
      <c r="D195" s="149"/>
      <c r="E195" s="159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</row>
    <row r="196" spans="1:17" ht="12.75" customHeight="1" x14ac:dyDescent="0.25">
      <c r="A196" s="2"/>
      <c r="B196" s="3"/>
      <c r="C196" s="3"/>
      <c r="D196" s="149"/>
      <c r="E196" s="159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</row>
    <row r="197" spans="1:17" ht="12.75" customHeight="1" x14ac:dyDescent="0.25">
      <c r="A197" s="2"/>
      <c r="B197" s="3"/>
      <c r="C197" s="3"/>
      <c r="D197" s="149"/>
      <c r="E197" s="159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</row>
    <row r="198" spans="1:17" ht="12.75" customHeight="1" x14ac:dyDescent="0.25">
      <c r="A198" s="2"/>
      <c r="B198" s="3"/>
      <c r="C198" s="3"/>
      <c r="D198" s="149"/>
      <c r="E198" s="159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</row>
    <row r="199" spans="1:17" ht="12.75" customHeight="1" x14ac:dyDescent="0.25">
      <c r="A199" s="2"/>
      <c r="B199" s="3"/>
      <c r="C199" s="3"/>
      <c r="D199" s="149"/>
      <c r="E199" s="159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</row>
    <row r="200" spans="1:17" ht="12.75" customHeight="1" x14ac:dyDescent="0.25">
      <c r="A200" s="2"/>
      <c r="B200" s="3"/>
      <c r="C200" s="3"/>
      <c r="D200" s="149"/>
      <c r="E200" s="159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</row>
    <row r="201" spans="1:17" ht="12.75" customHeight="1" x14ac:dyDescent="0.25">
      <c r="A201" s="2"/>
      <c r="B201" s="3"/>
      <c r="C201" s="3"/>
      <c r="D201" s="149"/>
      <c r="E201" s="159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</row>
    <row r="202" spans="1:17" ht="12.75" customHeight="1" x14ac:dyDescent="0.25">
      <c r="A202" s="2"/>
      <c r="B202" s="3"/>
      <c r="C202" s="3"/>
      <c r="D202" s="149"/>
      <c r="E202" s="159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</row>
    <row r="203" spans="1:17" ht="12.75" customHeight="1" x14ac:dyDescent="0.25">
      <c r="A203" s="2"/>
      <c r="B203" s="3"/>
      <c r="C203" s="3"/>
      <c r="D203" s="149"/>
      <c r="E203" s="159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</row>
    <row r="204" spans="1:17" ht="12.75" customHeight="1" x14ac:dyDescent="0.25">
      <c r="A204" s="2"/>
      <c r="B204" s="3"/>
      <c r="C204" s="3"/>
      <c r="D204" s="149"/>
      <c r="E204" s="159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</row>
    <row r="205" spans="1:17" ht="12.75" customHeight="1" x14ac:dyDescent="0.25">
      <c r="A205" s="2"/>
      <c r="B205" s="3"/>
      <c r="C205" s="3"/>
      <c r="D205" s="149"/>
      <c r="E205" s="159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</row>
    <row r="206" spans="1:17" ht="12.75" customHeight="1" x14ac:dyDescent="0.25">
      <c r="A206" s="2"/>
      <c r="B206" s="3"/>
      <c r="C206" s="3"/>
      <c r="D206" s="149"/>
      <c r="E206" s="159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</row>
    <row r="207" spans="1:17" ht="12.75" customHeight="1" x14ac:dyDescent="0.25">
      <c r="A207" s="2"/>
      <c r="B207" s="3"/>
      <c r="C207" s="3"/>
      <c r="D207" s="149"/>
      <c r="E207" s="159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</row>
    <row r="208" spans="1:17" ht="12.75" customHeight="1" x14ac:dyDescent="0.25">
      <c r="A208" s="2"/>
      <c r="B208" s="3"/>
      <c r="C208" s="3"/>
      <c r="D208" s="149"/>
      <c r="E208" s="159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</row>
    <row r="209" spans="1:17" ht="12.75" customHeight="1" x14ac:dyDescent="0.25">
      <c r="A209" s="2"/>
      <c r="B209" s="3"/>
      <c r="C209" s="3"/>
      <c r="D209" s="149"/>
      <c r="E209" s="159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</row>
    <row r="210" spans="1:17" ht="12.75" customHeight="1" x14ac:dyDescent="0.25">
      <c r="A210" s="2"/>
      <c r="B210" s="3"/>
      <c r="C210" s="3"/>
      <c r="D210" s="149"/>
      <c r="E210" s="159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</row>
    <row r="211" spans="1:17" ht="12.75" customHeight="1" x14ac:dyDescent="0.25">
      <c r="A211" s="2"/>
      <c r="B211" s="3"/>
      <c r="C211" s="3"/>
      <c r="D211" s="149"/>
      <c r="E211" s="159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</row>
    <row r="212" spans="1:17" ht="12.75" customHeight="1" x14ac:dyDescent="0.25">
      <c r="A212" s="2"/>
      <c r="B212" s="3"/>
      <c r="C212" s="3"/>
      <c r="D212" s="149"/>
      <c r="E212" s="159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</row>
    <row r="213" spans="1:17" ht="12.75" customHeight="1" x14ac:dyDescent="0.25">
      <c r="A213" s="2"/>
      <c r="B213" s="3"/>
      <c r="C213" s="3"/>
      <c r="D213" s="149"/>
      <c r="E213" s="159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</row>
    <row r="214" spans="1:17" ht="12.75" customHeight="1" x14ac:dyDescent="0.25">
      <c r="A214" s="2"/>
      <c r="B214" s="3"/>
      <c r="C214" s="3"/>
      <c r="D214" s="149"/>
      <c r="E214" s="159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</row>
    <row r="215" spans="1:17" ht="12.75" customHeight="1" x14ac:dyDescent="0.25">
      <c r="A215" s="2"/>
      <c r="B215" s="3"/>
      <c r="C215" s="3"/>
      <c r="D215" s="149"/>
      <c r="E215" s="159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</row>
    <row r="216" spans="1:17" ht="12.75" customHeight="1" x14ac:dyDescent="0.25">
      <c r="A216" s="2"/>
      <c r="B216" s="3"/>
      <c r="C216" s="3"/>
      <c r="D216" s="149"/>
      <c r="E216" s="159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</row>
    <row r="217" spans="1:17" ht="12.75" customHeight="1" x14ac:dyDescent="0.25">
      <c r="A217" s="2"/>
      <c r="B217" s="3"/>
      <c r="C217" s="3"/>
      <c r="D217" s="149"/>
      <c r="E217" s="159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</row>
    <row r="218" spans="1:17" ht="12.75" customHeight="1" x14ac:dyDescent="0.25">
      <c r="A218" s="2"/>
      <c r="B218" s="3"/>
      <c r="C218" s="3"/>
      <c r="D218" s="149"/>
      <c r="E218" s="159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</row>
    <row r="219" spans="1:17" ht="12.75" customHeight="1" x14ac:dyDescent="0.25">
      <c r="A219" s="2"/>
      <c r="B219" s="3"/>
      <c r="C219" s="3"/>
      <c r="D219" s="149"/>
      <c r="E219" s="159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</row>
    <row r="220" spans="1:17" ht="12.75" customHeight="1" x14ac:dyDescent="0.25">
      <c r="A220" s="2"/>
      <c r="B220" s="3"/>
      <c r="C220" s="3"/>
      <c r="D220" s="149"/>
      <c r="E220" s="159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</row>
    <row r="221" spans="1:17" ht="12.75" customHeight="1" x14ac:dyDescent="0.25">
      <c r="A221" s="2"/>
      <c r="B221" s="3"/>
      <c r="C221" s="3"/>
      <c r="D221" s="149"/>
      <c r="E221" s="159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</row>
    <row r="222" spans="1:17" ht="12.75" customHeight="1" x14ac:dyDescent="0.25">
      <c r="A222" s="2"/>
      <c r="B222" s="3"/>
      <c r="C222" s="3"/>
      <c r="D222" s="149"/>
      <c r="E222" s="159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</row>
    <row r="223" spans="1:17" ht="12.75" customHeight="1" x14ac:dyDescent="0.25">
      <c r="A223" s="2"/>
      <c r="B223" s="3"/>
      <c r="C223" s="3"/>
      <c r="D223" s="149"/>
      <c r="E223" s="159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</row>
    <row r="224" spans="1:17" ht="12.75" customHeight="1" x14ac:dyDescent="0.25">
      <c r="A224" s="2"/>
      <c r="B224" s="3"/>
      <c r="C224" s="3"/>
      <c r="D224" s="149"/>
      <c r="E224" s="159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</row>
    <row r="225" spans="1:17" ht="12.75" customHeight="1" x14ac:dyDescent="0.25">
      <c r="A225" s="2"/>
      <c r="B225" s="3"/>
      <c r="C225" s="3"/>
      <c r="D225" s="149"/>
      <c r="E225" s="159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</row>
    <row r="226" spans="1:17" ht="12.75" customHeight="1" x14ac:dyDescent="0.25">
      <c r="A226" s="2"/>
      <c r="B226" s="3"/>
      <c r="C226" s="3"/>
      <c r="D226" s="149"/>
      <c r="E226" s="159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</row>
    <row r="227" spans="1:17" ht="12.75" customHeight="1" x14ac:dyDescent="0.25">
      <c r="A227" s="2"/>
      <c r="B227" s="3"/>
      <c r="C227" s="3"/>
      <c r="D227" s="149"/>
      <c r="E227" s="159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</row>
    <row r="228" spans="1:17" ht="12.75" customHeight="1" x14ac:dyDescent="0.25">
      <c r="A228" s="2"/>
      <c r="B228" s="3"/>
      <c r="C228" s="3"/>
      <c r="D228" s="149"/>
      <c r="E228" s="159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</row>
    <row r="229" spans="1:17" ht="12.75" customHeight="1" x14ac:dyDescent="0.25">
      <c r="A229" s="2"/>
      <c r="B229" s="3"/>
      <c r="C229" s="3"/>
      <c r="D229" s="149"/>
      <c r="E229" s="159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</row>
    <row r="230" spans="1:17" ht="12.75" customHeight="1" x14ac:dyDescent="0.25">
      <c r="A230" s="2"/>
      <c r="B230" s="3"/>
      <c r="C230" s="3"/>
      <c r="D230" s="149"/>
      <c r="E230" s="159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</row>
    <row r="231" spans="1:17" ht="12.75" customHeight="1" x14ac:dyDescent="0.25">
      <c r="A231" s="2"/>
      <c r="B231" s="3"/>
      <c r="C231" s="3"/>
      <c r="D231" s="149"/>
      <c r="E231" s="159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</row>
    <row r="232" spans="1:17" ht="12.75" customHeight="1" x14ac:dyDescent="0.25">
      <c r="A232" s="2"/>
      <c r="B232" s="3"/>
      <c r="C232" s="3"/>
      <c r="D232" s="149"/>
      <c r="E232" s="159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</row>
    <row r="233" spans="1:17" ht="12.75" customHeight="1" x14ac:dyDescent="0.25">
      <c r="A233" s="2"/>
      <c r="B233" s="3"/>
      <c r="C233" s="3"/>
      <c r="D233" s="149"/>
      <c r="E233" s="159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</row>
    <row r="234" spans="1:17" ht="12.75" customHeight="1" x14ac:dyDescent="0.25">
      <c r="A234" s="2"/>
      <c r="B234" s="3"/>
      <c r="C234" s="3"/>
      <c r="D234" s="149"/>
      <c r="E234" s="159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</row>
    <row r="235" spans="1:17" ht="12.75" customHeight="1" x14ac:dyDescent="0.25">
      <c r="A235" s="2"/>
      <c r="B235" s="3"/>
      <c r="C235" s="3"/>
      <c r="D235" s="149"/>
      <c r="E235" s="159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</row>
    <row r="236" spans="1:17" ht="12.75" customHeight="1" x14ac:dyDescent="0.25">
      <c r="A236" s="2"/>
      <c r="B236" s="3"/>
      <c r="C236" s="3"/>
      <c r="D236" s="149"/>
      <c r="E236" s="159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</row>
    <row r="237" spans="1:17" ht="12.75" customHeight="1" x14ac:dyDescent="0.25">
      <c r="A237" s="2"/>
      <c r="B237" s="3"/>
      <c r="C237" s="3"/>
      <c r="D237" s="149"/>
      <c r="E237" s="159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</row>
    <row r="238" spans="1:17" ht="12.75" customHeight="1" x14ac:dyDescent="0.25">
      <c r="A238" s="2"/>
      <c r="B238" s="3"/>
      <c r="C238" s="3"/>
      <c r="D238" s="149"/>
      <c r="E238" s="159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</row>
    <row r="239" spans="1:17" ht="12.75" customHeight="1" x14ac:dyDescent="0.25">
      <c r="A239" s="2"/>
      <c r="B239" s="3"/>
      <c r="C239" s="3"/>
      <c r="D239" s="149"/>
      <c r="E239" s="159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</row>
    <row r="240" spans="1:17" ht="12.75" customHeight="1" x14ac:dyDescent="0.25">
      <c r="A240" s="2"/>
      <c r="B240" s="3"/>
      <c r="C240" s="3"/>
      <c r="D240" s="149"/>
      <c r="E240" s="159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</row>
    <row r="241" spans="1:17" ht="12.75" customHeight="1" x14ac:dyDescent="0.25">
      <c r="A241" s="2"/>
      <c r="B241" s="3"/>
      <c r="C241" s="3"/>
      <c r="D241" s="149"/>
      <c r="E241" s="159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</row>
    <row r="242" spans="1:17" ht="12.75" customHeight="1" x14ac:dyDescent="0.25">
      <c r="A242" s="2"/>
      <c r="B242" s="3"/>
      <c r="C242" s="3"/>
      <c r="D242" s="149"/>
      <c r="E242" s="159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</row>
    <row r="243" spans="1:17" ht="12.75" customHeight="1" x14ac:dyDescent="0.25">
      <c r="A243" s="2"/>
      <c r="B243" s="3"/>
      <c r="C243" s="3"/>
      <c r="D243" s="149"/>
      <c r="E243" s="159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</row>
    <row r="244" spans="1:17" ht="12.75" customHeight="1" x14ac:dyDescent="0.25">
      <c r="A244" s="2"/>
      <c r="B244" s="3"/>
      <c r="C244" s="3"/>
      <c r="D244" s="149"/>
      <c r="E244" s="159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</row>
    <row r="245" spans="1:17" ht="12.75" customHeight="1" x14ac:dyDescent="0.25">
      <c r="A245" s="2"/>
      <c r="B245" s="3"/>
      <c r="C245" s="3"/>
      <c r="D245" s="149"/>
      <c r="E245" s="159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</row>
    <row r="246" spans="1:17" ht="12.75" customHeight="1" x14ac:dyDescent="0.25">
      <c r="A246" s="2"/>
      <c r="B246" s="3"/>
      <c r="C246" s="3"/>
      <c r="D246" s="149"/>
      <c r="E246" s="159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</row>
    <row r="247" spans="1:17" ht="12.75" customHeight="1" x14ac:dyDescent="0.25">
      <c r="A247" s="2"/>
      <c r="B247" s="3"/>
      <c r="C247" s="3"/>
      <c r="D247" s="149"/>
      <c r="E247" s="159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</row>
    <row r="248" spans="1:17" ht="12.75" customHeight="1" x14ac:dyDescent="0.25">
      <c r="A248" s="2"/>
      <c r="B248" s="3"/>
      <c r="C248" s="3"/>
      <c r="D248" s="149"/>
      <c r="E248" s="159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</row>
    <row r="249" spans="1:17" ht="12.75" customHeight="1" x14ac:dyDescent="0.25">
      <c r="A249" s="2"/>
      <c r="B249" s="3"/>
      <c r="C249" s="3"/>
      <c r="D249" s="149"/>
      <c r="E249" s="159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</row>
    <row r="250" spans="1:17" ht="12.75" customHeight="1" x14ac:dyDescent="0.25">
      <c r="A250" s="2"/>
      <c r="B250" s="3"/>
      <c r="C250" s="3"/>
      <c r="D250" s="149"/>
      <c r="E250" s="159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</row>
    <row r="251" spans="1:17" ht="12.75" customHeight="1" x14ac:dyDescent="0.25">
      <c r="A251" s="2"/>
      <c r="B251" s="3"/>
      <c r="C251" s="3"/>
      <c r="D251" s="149"/>
      <c r="E251" s="159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</row>
    <row r="252" spans="1:17" ht="12.75" customHeight="1" x14ac:dyDescent="0.25">
      <c r="A252" s="2"/>
      <c r="B252" s="3"/>
      <c r="C252" s="3"/>
      <c r="D252" s="149"/>
      <c r="E252" s="159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</row>
    <row r="253" spans="1:17" ht="12.75" customHeight="1" x14ac:dyDescent="0.25">
      <c r="A253" s="2"/>
      <c r="B253" s="3"/>
      <c r="C253" s="3"/>
      <c r="D253" s="149"/>
      <c r="E253" s="159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</row>
    <row r="254" spans="1:17" ht="12.75" customHeight="1" x14ac:dyDescent="0.25">
      <c r="A254" s="2"/>
      <c r="B254" s="3"/>
      <c r="C254" s="3"/>
      <c r="D254" s="149"/>
      <c r="E254" s="159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</row>
    <row r="255" spans="1:17" ht="12.75" customHeight="1" x14ac:dyDescent="0.25">
      <c r="A255" s="2"/>
      <c r="B255" s="3"/>
      <c r="C255" s="3"/>
      <c r="D255" s="149"/>
      <c r="E255" s="159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</row>
    <row r="256" spans="1:17" ht="12.75" customHeight="1" x14ac:dyDescent="0.25">
      <c r="A256" s="2"/>
      <c r="B256" s="3"/>
      <c r="C256" s="3"/>
      <c r="D256" s="149"/>
      <c r="E256" s="159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</row>
    <row r="257" spans="1:17" ht="12.75" customHeight="1" x14ac:dyDescent="0.25">
      <c r="A257" s="2"/>
      <c r="B257" s="3"/>
      <c r="C257" s="3"/>
      <c r="D257" s="149"/>
      <c r="E257" s="159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</row>
    <row r="258" spans="1:17" ht="12.75" customHeight="1" x14ac:dyDescent="0.25">
      <c r="A258" s="2"/>
      <c r="B258" s="3"/>
      <c r="C258" s="3"/>
      <c r="D258" s="149"/>
      <c r="E258" s="159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</row>
    <row r="259" spans="1:17" ht="12.75" customHeight="1" x14ac:dyDescent="0.25">
      <c r="A259" s="2"/>
      <c r="B259" s="3"/>
      <c r="C259" s="3"/>
      <c r="D259" s="149"/>
      <c r="E259" s="159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</row>
    <row r="260" spans="1:17" ht="12.75" customHeight="1" x14ac:dyDescent="0.25">
      <c r="A260" s="2"/>
      <c r="B260" s="3"/>
      <c r="C260" s="3"/>
      <c r="D260" s="149"/>
      <c r="E260" s="159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</row>
    <row r="261" spans="1:17" ht="12.75" customHeight="1" x14ac:dyDescent="0.25">
      <c r="A261" s="2"/>
      <c r="B261" s="3"/>
      <c r="C261" s="3"/>
      <c r="D261" s="149"/>
      <c r="E261" s="159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</row>
    <row r="262" spans="1:17" ht="12.75" customHeight="1" x14ac:dyDescent="0.25">
      <c r="A262" s="2"/>
      <c r="B262" s="3"/>
      <c r="C262" s="3"/>
      <c r="D262" s="149"/>
      <c r="E262" s="159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</row>
    <row r="263" spans="1:17" ht="12.75" customHeight="1" x14ac:dyDescent="0.25">
      <c r="A263" s="2"/>
      <c r="B263" s="3"/>
      <c r="C263" s="3"/>
      <c r="D263" s="149"/>
      <c r="E263" s="159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</row>
    <row r="264" spans="1:17" ht="12.75" customHeight="1" x14ac:dyDescent="0.25">
      <c r="A264" s="2"/>
      <c r="B264" s="3"/>
      <c r="C264" s="3"/>
      <c r="D264" s="149"/>
      <c r="E264" s="159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</row>
    <row r="265" spans="1:17" ht="12.75" customHeight="1" x14ac:dyDescent="0.25">
      <c r="A265" s="2"/>
      <c r="B265" s="3"/>
      <c r="C265" s="3"/>
      <c r="D265" s="149"/>
      <c r="E265" s="159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</row>
    <row r="266" spans="1:17" ht="12.75" customHeight="1" x14ac:dyDescent="0.25">
      <c r="A266" s="2"/>
      <c r="B266" s="3"/>
      <c r="C266" s="3"/>
      <c r="D266" s="149"/>
      <c r="E266" s="159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</row>
    <row r="267" spans="1:17" ht="12.75" customHeight="1" x14ac:dyDescent="0.25">
      <c r="A267" s="2"/>
      <c r="B267" s="3"/>
      <c r="C267" s="3"/>
      <c r="D267" s="149"/>
      <c r="E267" s="159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</row>
    <row r="268" spans="1:17" ht="12.75" customHeight="1" x14ac:dyDescent="0.25">
      <c r="A268" s="2"/>
      <c r="B268" s="3"/>
      <c r="C268" s="3"/>
      <c r="D268" s="149"/>
      <c r="E268" s="159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</row>
    <row r="269" spans="1:17" ht="12.75" customHeight="1" x14ac:dyDescent="0.25">
      <c r="A269" s="2"/>
      <c r="B269" s="3"/>
      <c r="C269" s="3"/>
      <c r="D269" s="149"/>
      <c r="E269" s="159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</row>
    <row r="270" spans="1:17" ht="12.75" customHeight="1" x14ac:dyDescent="0.25">
      <c r="A270" s="2"/>
      <c r="B270" s="3"/>
      <c r="C270" s="3"/>
      <c r="D270" s="149"/>
      <c r="E270" s="159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</row>
    <row r="271" spans="1:17" ht="12.75" customHeight="1" x14ac:dyDescent="0.25">
      <c r="A271" s="2"/>
      <c r="B271" s="3"/>
      <c r="C271" s="3"/>
      <c r="D271" s="149"/>
      <c r="E271" s="159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</row>
    <row r="272" spans="1:17" ht="12.75" customHeight="1" x14ac:dyDescent="0.25">
      <c r="A272" s="2"/>
      <c r="B272" s="3"/>
      <c r="C272" s="3"/>
      <c r="D272" s="149"/>
      <c r="E272" s="159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</row>
    <row r="273" spans="1:17" ht="12.75" customHeight="1" x14ac:dyDescent="0.25">
      <c r="A273" s="2"/>
      <c r="B273" s="3"/>
      <c r="C273" s="3"/>
      <c r="D273" s="149"/>
      <c r="E273" s="159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</row>
    <row r="274" spans="1:17" ht="12.75" customHeight="1" x14ac:dyDescent="0.25">
      <c r="A274" s="2"/>
      <c r="B274" s="3"/>
      <c r="C274" s="3"/>
      <c r="D274" s="149"/>
      <c r="E274" s="159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</row>
    <row r="275" spans="1:17" ht="12.75" customHeight="1" x14ac:dyDescent="0.25">
      <c r="A275" s="2"/>
      <c r="B275" s="3"/>
      <c r="C275" s="3"/>
      <c r="D275" s="149"/>
      <c r="E275" s="159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</row>
    <row r="276" spans="1:17" ht="12.75" customHeight="1" x14ac:dyDescent="0.25">
      <c r="A276" s="2"/>
      <c r="B276" s="3"/>
      <c r="C276" s="3"/>
      <c r="D276" s="149"/>
      <c r="E276" s="159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</row>
    <row r="277" spans="1:17" ht="12.75" customHeight="1" x14ac:dyDescent="0.25">
      <c r="A277" s="2"/>
      <c r="B277" s="3"/>
      <c r="C277" s="3"/>
      <c r="D277" s="149"/>
      <c r="E277" s="159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</row>
    <row r="278" spans="1:17" ht="12.75" customHeight="1" x14ac:dyDescent="0.25">
      <c r="A278" s="2"/>
      <c r="B278" s="3"/>
      <c r="C278" s="3"/>
      <c r="D278" s="149"/>
      <c r="E278" s="159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</row>
    <row r="279" spans="1:17" ht="12.75" customHeight="1" x14ac:dyDescent="0.25">
      <c r="A279" s="2"/>
      <c r="B279" s="3"/>
      <c r="C279" s="3"/>
      <c r="D279" s="149"/>
      <c r="E279" s="159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</row>
    <row r="280" spans="1:17" ht="12.75" customHeight="1" x14ac:dyDescent="0.25">
      <c r="A280" s="2"/>
      <c r="B280" s="3"/>
      <c r="C280" s="3"/>
      <c r="D280" s="149"/>
      <c r="E280" s="159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</row>
    <row r="281" spans="1:17" ht="12.75" customHeight="1" x14ac:dyDescent="0.25">
      <c r="A281" s="2"/>
      <c r="B281" s="3"/>
      <c r="C281" s="3"/>
      <c r="D281" s="149"/>
      <c r="E281" s="159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</row>
    <row r="282" spans="1:17" ht="12.75" customHeight="1" x14ac:dyDescent="0.25">
      <c r="A282" s="2"/>
      <c r="B282" s="3"/>
      <c r="C282" s="3"/>
      <c r="D282" s="149"/>
      <c r="E282" s="159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</row>
    <row r="283" spans="1:17" ht="12.75" customHeight="1" x14ac:dyDescent="0.25">
      <c r="A283" s="2"/>
      <c r="B283" s="3"/>
      <c r="C283" s="3"/>
      <c r="D283" s="149"/>
      <c r="E283" s="159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</row>
    <row r="284" spans="1:17" ht="12.75" customHeight="1" x14ac:dyDescent="0.25">
      <c r="A284" s="2"/>
      <c r="B284" s="3"/>
      <c r="C284" s="3"/>
      <c r="D284" s="149"/>
      <c r="E284" s="159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</row>
    <row r="285" spans="1:17" ht="12.75" customHeight="1" x14ac:dyDescent="0.25">
      <c r="A285" s="2"/>
      <c r="B285" s="3"/>
      <c r="C285" s="3"/>
      <c r="D285" s="149"/>
      <c r="E285" s="159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</row>
    <row r="286" spans="1:17" ht="12.75" customHeight="1" x14ac:dyDescent="0.25">
      <c r="A286" s="2"/>
      <c r="B286" s="3"/>
      <c r="C286" s="3"/>
      <c r="D286" s="149"/>
      <c r="E286" s="159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</row>
    <row r="287" spans="1:17" ht="12.75" customHeight="1" x14ac:dyDescent="0.25">
      <c r="A287" s="2"/>
      <c r="B287" s="3"/>
      <c r="C287" s="3"/>
      <c r="D287" s="149"/>
      <c r="E287" s="159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</row>
    <row r="288" spans="1:17" ht="12.75" customHeight="1" x14ac:dyDescent="0.25">
      <c r="A288" s="2"/>
      <c r="B288" s="3"/>
      <c r="C288" s="3"/>
      <c r="D288" s="149"/>
      <c r="E288" s="159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</row>
    <row r="289" spans="1:17" ht="12.75" customHeight="1" x14ac:dyDescent="0.25">
      <c r="A289" s="2"/>
      <c r="B289" s="3"/>
      <c r="C289" s="3"/>
      <c r="D289" s="149"/>
      <c r="E289" s="159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</row>
    <row r="290" spans="1:17" ht="12.75" customHeight="1" x14ac:dyDescent="0.25">
      <c r="A290" s="2"/>
      <c r="B290" s="3"/>
      <c r="C290" s="3"/>
      <c r="D290" s="149"/>
      <c r="E290" s="159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</row>
    <row r="291" spans="1:17" ht="12.75" customHeight="1" x14ac:dyDescent="0.25">
      <c r="A291" s="2"/>
      <c r="B291" s="3"/>
      <c r="C291" s="3"/>
      <c r="D291" s="149"/>
      <c r="E291" s="159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</row>
    <row r="292" spans="1:17" ht="12.75" customHeight="1" x14ac:dyDescent="0.25">
      <c r="A292" s="2"/>
      <c r="B292" s="3"/>
      <c r="C292" s="3"/>
      <c r="D292" s="149"/>
      <c r="E292" s="159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</row>
    <row r="293" spans="1:17" ht="12.75" customHeight="1" x14ac:dyDescent="0.25">
      <c r="A293" s="2"/>
      <c r="B293" s="3"/>
      <c r="C293" s="3"/>
      <c r="D293" s="149"/>
      <c r="E293" s="159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</row>
    <row r="294" spans="1:17" ht="12.75" customHeight="1" x14ac:dyDescent="0.25">
      <c r="A294" s="2"/>
      <c r="B294" s="3"/>
      <c r="C294" s="3"/>
      <c r="D294" s="149"/>
      <c r="E294" s="159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</row>
    <row r="295" spans="1:17" ht="12.75" customHeight="1" x14ac:dyDescent="0.25">
      <c r="A295" s="2"/>
      <c r="B295" s="3"/>
      <c r="C295" s="3"/>
      <c r="D295" s="149"/>
      <c r="E295" s="159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</row>
    <row r="296" spans="1:17" ht="12.75" customHeight="1" x14ac:dyDescent="0.25">
      <c r="A296" s="2"/>
      <c r="B296" s="3"/>
      <c r="C296" s="3"/>
      <c r="D296" s="149"/>
      <c r="E296" s="159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 x14ac:dyDescent="0.25">
      <c r="A297" s="2"/>
      <c r="B297" s="3"/>
      <c r="C297" s="3"/>
      <c r="D297" s="149"/>
      <c r="E297" s="159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 x14ac:dyDescent="0.25">
      <c r="A298" s="2"/>
      <c r="B298" s="3"/>
      <c r="C298" s="3"/>
      <c r="D298" s="149"/>
      <c r="E298" s="159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 x14ac:dyDescent="0.25">
      <c r="A299" s="2"/>
      <c r="B299" s="3"/>
      <c r="C299" s="3"/>
      <c r="D299" s="149"/>
      <c r="E299" s="159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 x14ac:dyDescent="0.25">
      <c r="A300" s="2"/>
      <c r="B300" s="3"/>
      <c r="C300" s="3"/>
      <c r="D300" s="149"/>
      <c r="E300" s="159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 x14ac:dyDescent="0.25">
      <c r="A301" s="2"/>
      <c r="B301" s="3"/>
      <c r="C301" s="3"/>
      <c r="D301" s="149"/>
      <c r="E301" s="159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 x14ac:dyDescent="0.25">
      <c r="A302" s="2"/>
      <c r="B302" s="3"/>
      <c r="C302" s="3"/>
      <c r="D302" s="149"/>
      <c r="E302" s="159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 x14ac:dyDescent="0.25">
      <c r="A303" s="2"/>
      <c r="B303" s="3"/>
      <c r="C303" s="3"/>
      <c r="D303" s="149"/>
      <c r="E303" s="159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 x14ac:dyDescent="0.25">
      <c r="A304" s="2"/>
      <c r="B304" s="3"/>
      <c r="C304" s="3"/>
      <c r="D304" s="149"/>
      <c r="E304" s="159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 x14ac:dyDescent="0.25">
      <c r="A305" s="2"/>
      <c r="B305" s="3"/>
      <c r="C305" s="3"/>
      <c r="D305" s="149"/>
      <c r="E305" s="159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 x14ac:dyDescent="0.25">
      <c r="A306" s="2"/>
      <c r="B306" s="3"/>
      <c r="C306" s="3"/>
      <c r="D306" s="149"/>
      <c r="E306" s="159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 x14ac:dyDescent="0.25">
      <c r="A307" s="2"/>
      <c r="B307" s="3"/>
      <c r="C307" s="3"/>
      <c r="D307" s="149"/>
      <c r="E307" s="159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 x14ac:dyDescent="0.25">
      <c r="A308" s="2"/>
      <c r="B308" s="3"/>
      <c r="C308" s="3"/>
      <c r="D308" s="149"/>
      <c r="E308" s="159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 x14ac:dyDescent="0.25">
      <c r="A309" s="2"/>
      <c r="B309" s="3"/>
      <c r="C309" s="3"/>
      <c r="D309" s="149"/>
      <c r="E309" s="159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 x14ac:dyDescent="0.25">
      <c r="A310" s="2"/>
      <c r="B310" s="3"/>
      <c r="C310" s="3"/>
      <c r="D310" s="149"/>
      <c r="E310" s="159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 x14ac:dyDescent="0.25">
      <c r="A311" s="2"/>
      <c r="B311" s="3"/>
      <c r="C311" s="3"/>
      <c r="D311" s="149"/>
      <c r="E311" s="159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 x14ac:dyDescent="0.25">
      <c r="A312" s="2"/>
      <c r="B312" s="3"/>
      <c r="C312" s="3"/>
      <c r="D312" s="149"/>
      <c r="E312" s="159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 x14ac:dyDescent="0.25">
      <c r="A313" s="2"/>
      <c r="B313" s="3"/>
      <c r="C313" s="3"/>
      <c r="D313" s="149"/>
      <c r="E313" s="159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 x14ac:dyDescent="0.25">
      <c r="A314" s="2"/>
      <c r="B314" s="3"/>
      <c r="C314" s="3"/>
      <c r="D314" s="149"/>
      <c r="E314" s="159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 x14ac:dyDescent="0.25">
      <c r="A315" s="2"/>
      <c r="B315" s="3"/>
      <c r="C315" s="3"/>
      <c r="D315" s="149"/>
      <c r="E315" s="159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 x14ac:dyDescent="0.25">
      <c r="A316" s="2"/>
      <c r="B316" s="3"/>
      <c r="C316" s="3"/>
      <c r="D316" s="149"/>
      <c r="E316" s="159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 x14ac:dyDescent="0.25">
      <c r="A317" s="2"/>
      <c r="B317" s="3"/>
      <c r="C317" s="3"/>
      <c r="D317" s="149"/>
      <c r="E317" s="159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 x14ac:dyDescent="0.25">
      <c r="A318" s="2"/>
      <c r="B318" s="3"/>
      <c r="C318" s="3"/>
      <c r="D318" s="149"/>
      <c r="E318" s="159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 x14ac:dyDescent="0.25">
      <c r="A319" s="2"/>
      <c r="B319" s="3"/>
      <c r="C319" s="3"/>
      <c r="D319" s="149"/>
      <c r="E319" s="159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 x14ac:dyDescent="0.25">
      <c r="A320" s="2"/>
      <c r="B320" s="3"/>
      <c r="C320" s="3"/>
      <c r="D320" s="149"/>
      <c r="E320" s="159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 x14ac:dyDescent="0.25">
      <c r="A321" s="2"/>
      <c r="B321" s="3"/>
      <c r="C321" s="3"/>
      <c r="D321" s="149"/>
      <c r="E321" s="159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 x14ac:dyDescent="0.25">
      <c r="A322" s="2"/>
      <c r="B322" s="3"/>
      <c r="C322" s="3"/>
      <c r="D322" s="149"/>
      <c r="E322" s="159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 x14ac:dyDescent="0.25">
      <c r="A323" s="2"/>
      <c r="B323" s="3"/>
      <c r="C323" s="3"/>
      <c r="D323" s="149"/>
      <c r="E323" s="159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 x14ac:dyDescent="0.25">
      <c r="A324" s="2"/>
      <c r="B324" s="3"/>
      <c r="C324" s="3"/>
      <c r="D324" s="149"/>
      <c r="E324" s="159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 x14ac:dyDescent="0.25">
      <c r="A325" s="2"/>
      <c r="B325" s="3"/>
      <c r="C325" s="3"/>
      <c r="D325" s="149"/>
      <c r="E325" s="159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 x14ac:dyDescent="0.25">
      <c r="A326" s="2"/>
      <c r="B326" s="3"/>
      <c r="C326" s="3"/>
      <c r="D326" s="149"/>
      <c r="E326" s="159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 x14ac:dyDescent="0.25">
      <c r="A327" s="2"/>
      <c r="B327" s="3"/>
      <c r="C327" s="3"/>
      <c r="D327" s="149"/>
      <c r="E327" s="159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 x14ac:dyDescent="0.25">
      <c r="A328" s="2"/>
      <c r="B328" s="3"/>
      <c r="C328" s="3"/>
      <c r="D328" s="149"/>
      <c r="E328" s="159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 x14ac:dyDescent="0.25">
      <c r="A329" s="2"/>
      <c r="B329" s="3"/>
      <c r="C329" s="3"/>
      <c r="D329" s="149"/>
      <c r="E329" s="159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 x14ac:dyDescent="0.25">
      <c r="A330" s="2"/>
      <c r="B330" s="3"/>
      <c r="C330" s="3"/>
      <c r="D330" s="149"/>
      <c r="E330" s="159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 x14ac:dyDescent="0.25">
      <c r="A331" s="2"/>
      <c r="B331" s="3"/>
      <c r="C331" s="3"/>
      <c r="D331" s="149"/>
      <c r="E331" s="159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 x14ac:dyDescent="0.25">
      <c r="A332" s="2"/>
      <c r="B332" s="3"/>
      <c r="C332" s="3"/>
      <c r="D332" s="149"/>
      <c r="E332" s="159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 x14ac:dyDescent="0.25">
      <c r="A333" s="2"/>
      <c r="B333" s="3"/>
      <c r="C333" s="3"/>
      <c r="D333" s="149"/>
      <c r="E333" s="159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 x14ac:dyDescent="0.25">
      <c r="A334" s="2"/>
      <c r="B334" s="3"/>
      <c r="C334" s="3"/>
      <c r="D334" s="149"/>
      <c r="E334" s="159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 x14ac:dyDescent="0.25">
      <c r="A335" s="2"/>
      <c r="B335" s="3"/>
      <c r="C335" s="3"/>
      <c r="D335" s="149"/>
      <c r="E335" s="159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 x14ac:dyDescent="0.25">
      <c r="A336" s="2"/>
      <c r="B336" s="3"/>
      <c r="C336" s="3"/>
      <c r="D336" s="149"/>
      <c r="E336" s="159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 x14ac:dyDescent="0.25">
      <c r="A337" s="2"/>
      <c r="B337" s="3"/>
      <c r="C337" s="3"/>
      <c r="D337" s="149"/>
      <c r="E337" s="159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 x14ac:dyDescent="0.25">
      <c r="A338" s="2"/>
      <c r="B338" s="3"/>
      <c r="C338" s="3"/>
      <c r="D338" s="149"/>
      <c r="E338" s="159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 x14ac:dyDescent="0.25">
      <c r="A339" s="2"/>
      <c r="B339" s="3"/>
      <c r="C339" s="3"/>
      <c r="D339" s="149"/>
      <c r="E339" s="159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 x14ac:dyDescent="0.25">
      <c r="A340" s="2"/>
      <c r="B340" s="3"/>
      <c r="C340" s="3"/>
      <c r="D340" s="149"/>
      <c r="E340" s="159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 x14ac:dyDescent="0.25">
      <c r="A341" s="2"/>
      <c r="B341" s="3"/>
      <c r="C341" s="3"/>
      <c r="D341" s="149"/>
      <c r="E341" s="159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 x14ac:dyDescent="0.25">
      <c r="A342" s="2"/>
      <c r="B342" s="3"/>
      <c r="C342" s="3"/>
      <c r="D342" s="149"/>
      <c r="E342" s="159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 x14ac:dyDescent="0.25">
      <c r="A343" s="2"/>
      <c r="B343" s="3"/>
      <c r="C343" s="3"/>
      <c r="D343" s="149"/>
      <c r="E343" s="159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 x14ac:dyDescent="0.25">
      <c r="A344" s="2"/>
      <c r="B344" s="3"/>
      <c r="C344" s="3"/>
      <c r="D344" s="149"/>
      <c r="E344" s="159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 x14ac:dyDescent="0.25">
      <c r="A345" s="2"/>
      <c r="B345" s="3"/>
      <c r="C345" s="3"/>
      <c r="D345" s="149"/>
      <c r="E345" s="159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 x14ac:dyDescent="0.25">
      <c r="A346" s="2"/>
      <c r="B346" s="3"/>
      <c r="C346" s="3"/>
      <c r="D346" s="149"/>
      <c r="E346" s="159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 x14ac:dyDescent="0.25">
      <c r="A347" s="2"/>
      <c r="B347" s="3"/>
      <c r="C347" s="3"/>
      <c r="D347" s="149"/>
      <c r="E347" s="159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 x14ac:dyDescent="0.25">
      <c r="A348" s="2"/>
      <c r="B348" s="3"/>
      <c r="C348" s="3"/>
      <c r="D348" s="149"/>
      <c r="E348" s="159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 x14ac:dyDescent="0.25">
      <c r="A349" s="2"/>
      <c r="B349" s="3"/>
      <c r="C349" s="3"/>
      <c r="D349" s="149"/>
      <c r="E349" s="159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 x14ac:dyDescent="0.25">
      <c r="A350" s="2"/>
      <c r="B350" s="3"/>
      <c r="C350" s="3"/>
      <c r="D350" s="149"/>
      <c r="E350" s="159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 x14ac:dyDescent="0.25">
      <c r="A351" s="2"/>
      <c r="B351" s="3"/>
      <c r="C351" s="3"/>
      <c r="D351" s="149"/>
      <c r="E351" s="159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 x14ac:dyDescent="0.25">
      <c r="A352" s="2"/>
      <c r="B352" s="3"/>
      <c r="C352" s="3"/>
      <c r="D352" s="149"/>
      <c r="E352" s="159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 x14ac:dyDescent="0.25">
      <c r="A353" s="2"/>
      <c r="B353" s="3"/>
      <c r="C353" s="3"/>
      <c r="D353" s="149"/>
      <c r="E353" s="159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 x14ac:dyDescent="0.25">
      <c r="A354" s="2"/>
      <c r="B354" s="3"/>
      <c r="C354" s="3"/>
      <c r="D354" s="149"/>
      <c r="E354" s="159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 x14ac:dyDescent="0.25">
      <c r="A355" s="2"/>
      <c r="B355" s="3"/>
      <c r="C355" s="3"/>
      <c r="D355" s="149"/>
      <c r="E355" s="159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 x14ac:dyDescent="0.25">
      <c r="A356" s="2"/>
      <c r="B356" s="3"/>
      <c r="C356" s="3"/>
      <c r="D356" s="149"/>
      <c r="E356" s="159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 x14ac:dyDescent="0.25">
      <c r="A357" s="2"/>
      <c r="B357" s="3"/>
      <c r="C357" s="3"/>
      <c r="D357" s="149"/>
      <c r="E357" s="159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 x14ac:dyDescent="0.25">
      <c r="A358" s="2"/>
      <c r="B358" s="3"/>
      <c r="C358" s="3"/>
      <c r="D358" s="149"/>
      <c r="E358" s="159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 x14ac:dyDescent="0.25">
      <c r="A359" s="2"/>
      <c r="B359" s="3"/>
      <c r="C359" s="3"/>
      <c r="D359" s="149"/>
      <c r="E359" s="159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 x14ac:dyDescent="0.25">
      <c r="A360" s="2"/>
      <c r="B360" s="3"/>
      <c r="C360" s="3"/>
      <c r="D360" s="149"/>
      <c r="E360" s="159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 x14ac:dyDescent="0.25">
      <c r="A361" s="2"/>
      <c r="B361" s="3"/>
      <c r="C361" s="3"/>
      <c r="D361" s="149"/>
      <c r="E361" s="159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 x14ac:dyDescent="0.25">
      <c r="A362" s="2"/>
      <c r="B362" s="3"/>
      <c r="C362" s="3"/>
      <c r="D362" s="149"/>
      <c r="E362" s="159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 x14ac:dyDescent="0.25">
      <c r="A363" s="2"/>
      <c r="B363" s="3"/>
      <c r="C363" s="3"/>
      <c r="D363" s="149"/>
      <c r="E363" s="159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 x14ac:dyDescent="0.25">
      <c r="A364" s="2"/>
      <c r="B364" s="3"/>
      <c r="C364" s="3"/>
      <c r="D364" s="149"/>
      <c r="E364" s="159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 x14ac:dyDescent="0.25">
      <c r="A365" s="2"/>
      <c r="B365" s="3"/>
      <c r="C365" s="3"/>
      <c r="D365" s="149"/>
      <c r="E365" s="159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 x14ac:dyDescent="0.25">
      <c r="A366" s="2"/>
      <c r="B366" s="3"/>
      <c r="C366" s="3"/>
      <c r="D366" s="149"/>
      <c r="E366" s="159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 x14ac:dyDescent="0.25">
      <c r="A367" s="2"/>
      <c r="B367" s="3"/>
      <c r="C367" s="3"/>
      <c r="D367" s="149"/>
      <c r="E367" s="159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 x14ac:dyDescent="0.25">
      <c r="A368" s="2"/>
      <c r="B368" s="3"/>
      <c r="C368" s="3"/>
      <c r="D368" s="149"/>
      <c r="E368" s="159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 x14ac:dyDescent="0.25">
      <c r="A369" s="2"/>
      <c r="B369" s="3"/>
      <c r="C369" s="3"/>
      <c r="D369" s="149"/>
      <c r="E369" s="159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 x14ac:dyDescent="0.25">
      <c r="A370" s="2"/>
      <c r="B370" s="3"/>
      <c r="C370" s="3"/>
      <c r="D370" s="149"/>
      <c r="E370" s="159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 x14ac:dyDescent="0.25">
      <c r="A371" s="2"/>
      <c r="B371" s="3"/>
      <c r="C371" s="3"/>
      <c r="D371" s="149"/>
      <c r="E371" s="159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 x14ac:dyDescent="0.25">
      <c r="A372" s="2"/>
      <c r="B372" s="3"/>
      <c r="C372" s="3"/>
      <c r="D372" s="149"/>
      <c r="E372" s="159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 x14ac:dyDescent="0.25">
      <c r="A373" s="2"/>
      <c r="B373" s="3"/>
      <c r="C373" s="3"/>
      <c r="D373" s="149"/>
      <c r="E373" s="159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 x14ac:dyDescent="0.25">
      <c r="A374" s="2"/>
      <c r="B374" s="3"/>
      <c r="C374" s="3"/>
      <c r="D374" s="149"/>
      <c r="E374" s="159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 x14ac:dyDescent="0.25">
      <c r="A375" s="2"/>
      <c r="B375" s="3"/>
      <c r="C375" s="3"/>
      <c r="D375" s="149"/>
      <c r="E375" s="159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 x14ac:dyDescent="0.25">
      <c r="A376" s="2"/>
      <c r="B376" s="3"/>
      <c r="C376" s="3"/>
      <c r="D376" s="149"/>
      <c r="E376" s="159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 x14ac:dyDescent="0.25">
      <c r="A377" s="2"/>
      <c r="B377" s="3"/>
      <c r="C377" s="3"/>
      <c r="D377" s="149"/>
      <c r="E377" s="159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 x14ac:dyDescent="0.25">
      <c r="A378" s="2"/>
      <c r="B378" s="3"/>
      <c r="C378" s="3"/>
      <c r="D378" s="149"/>
      <c r="E378" s="159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 x14ac:dyDescent="0.25">
      <c r="A379" s="2"/>
      <c r="B379" s="3"/>
      <c r="C379" s="3"/>
      <c r="D379" s="149"/>
      <c r="E379" s="159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 x14ac:dyDescent="0.25">
      <c r="A380" s="2"/>
      <c r="B380" s="3"/>
      <c r="C380" s="3"/>
      <c r="D380" s="149"/>
      <c r="E380" s="159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 x14ac:dyDescent="0.25">
      <c r="A381" s="2"/>
      <c r="B381" s="3"/>
      <c r="C381" s="3"/>
      <c r="D381" s="149"/>
      <c r="E381" s="159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 x14ac:dyDescent="0.25">
      <c r="A382" s="2"/>
      <c r="B382" s="3"/>
      <c r="C382" s="3"/>
      <c r="D382" s="149"/>
      <c r="E382" s="159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 x14ac:dyDescent="0.25">
      <c r="A383" s="2"/>
      <c r="B383" s="3"/>
      <c r="C383" s="3"/>
      <c r="D383" s="149"/>
      <c r="E383" s="159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 x14ac:dyDescent="0.25">
      <c r="A384" s="2"/>
      <c r="B384" s="3"/>
      <c r="C384" s="3"/>
      <c r="D384" s="149"/>
      <c r="E384" s="159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 x14ac:dyDescent="0.25">
      <c r="A385" s="2"/>
      <c r="B385" s="3"/>
      <c r="C385" s="3"/>
      <c r="D385" s="149"/>
      <c r="E385" s="159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 x14ac:dyDescent="0.25">
      <c r="A386" s="2"/>
      <c r="B386" s="3"/>
      <c r="C386" s="3"/>
      <c r="D386" s="149"/>
      <c r="E386" s="159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 x14ac:dyDescent="0.25">
      <c r="A387" s="2"/>
      <c r="B387" s="3"/>
      <c r="C387" s="3"/>
      <c r="D387" s="149"/>
      <c r="E387" s="159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 x14ac:dyDescent="0.25">
      <c r="A388" s="2"/>
      <c r="B388" s="3"/>
      <c r="C388" s="3"/>
      <c r="D388" s="149"/>
      <c r="E388" s="159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 x14ac:dyDescent="0.25">
      <c r="A389" s="2"/>
      <c r="B389" s="3"/>
      <c r="C389" s="3"/>
      <c r="D389" s="149"/>
      <c r="E389" s="159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 x14ac:dyDescent="0.25">
      <c r="A390" s="2"/>
      <c r="B390" s="3"/>
      <c r="C390" s="3"/>
      <c r="D390" s="149"/>
      <c r="E390" s="159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 x14ac:dyDescent="0.25">
      <c r="A391" s="2"/>
      <c r="B391" s="3"/>
      <c r="C391" s="3"/>
      <c r="D391" s="149"/>
      <c r="E391" s="159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 x14ac:dyDescent="0.25">
      <c r="A392" s="2"/>
      <c r="B392" s="3"/>
      <c r="C392" s="3"/>
      <c r="D392" s="149"/>
      <c r="E392" s="159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 x14ac:dyDescent="0.25">
      <c r="A393" s="2"/>
      <c r="B393" s="3"/>
      <c r="C393" s="3"/>
      <c r="D393" s="149"/>
      <c r="E393" s="159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 x14ac:dyDescent="0.25">
      <c r="A394" s="2"/>
      <c r="B394" s="3"/>
      <c r="C394" s="3"/>
      <c r="D394" s="149"/>
      <c r="E394" s="159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 x14ac:dyDescent="0.25">
      <c r="A395" s="2"/>
      <c r="B395" s="3"/>
      <c r="C395" s="3"/>
      <c r="D395" s="149"/>
      <c r="E395" s="159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 x14ac:dyDescent="0.25">
      <c r="A396" s="2"/>
      <c r="B396" s="3"/>
      <c r="C396" s="3"/>
      <c r="D396" s="149"/>
      <c r="E396" s="159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 x14ac:dyDescent="0.25">
      <c r="A397" s="2"/>
      <c r="B397" s="3"/>
      <c r="C397" s="3"/>
      <c r="D397" s="149"/>
      <c r="E397" s="159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 x14ac:dyDescent="0.25">
      <c r="A398" s="2"/>
      <c r="B398" s="3"/>
      <c r="C398" s="3"/>
      <c r="D398" s="149"/>
      <c r="E398" s="159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 x14ac:dyDescent="0.25">
      <c r="A399" s="2"/>
      <c r="B399" s="3"/>
      <c r="C399" s="3"/>
      <c r="D399" s="149"/>
      <c r="E399" s="159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 x14ac:dyDescent="0.25">
      <c r="A400" s="2"/>
      <c r="B400" s="3"/>
      <c r="C400" s="3"/>
      <c r="D400" s="149"/>
      <c r="E400" s="159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 x14ac:dyDescent="0.25">
      <c r="A401" s="2"/>
      <c r="B401" s="3"/>
      <c r="C401" s="3"/>
      <c r="D401" s="149"/>
      <c r="E401" s="159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 x14ac:dyDescent="0.25">
      <c r="A402" s="2"/>
      <c r="B402" s="3"/>
      <c r="C402" s="3"/>
      <c r="D402" s="149"/>
      <c r="E402" s="159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 x14ac:dyDescent="0.25">
      <c r="A403" s="2"/>
      <c r="B403" s="3"/>
      <c r="C403" s="3"/>
      <c r="D403" s="149"/>
      <c r="E403" s="159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 x14ac:dyDescent="0.25">
      <c r="A404" s="2"/>
      <c r="B404" s="3"/>
      <c r="C404" s="3"/>
      <c r="D404" s="149"/>
      <c r="E404" s="159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 x14ac:dyDescent="0.25">
      <c r="A405" s="2"/>
      <c r="B405" s="3"/>
      <c r="C405" s="3"/>
      <c r="D405" s="149"/>
      <c r="E405" s="159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 x14ac:dyDescent="0.25">
      <c r="A406" s="2"/>
      <c r="B406" s="3"/>
      <c r="C406" s="3"/>
      <c r="D406" s="149"/>
      <c r="E406" s="159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 x14ac:dyDescent="0.25">
      <c r="A407" s="2"/>
      <c r="B407" s="3"/>
      <c r="C407" s="3"/>
      <c r="D407" s="149"/>
      <c r="E407" s="159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 x14ac:dyDescent="0.25">
      <c r="A408" s="2"/>
      <c r="B408" s="3"/>
      <c r="C408" s="3"/>
      <c r="D408" s="149"/>
      <c r="E408" s="159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 x14ac:dyDescent="0.25">
      <c r="A409" s="2"/>
      <c r="B409" s="3"/>
      <c r="C409" s="3"/>
      <c r="D409" s="149"/>
      <c r="E409" s="159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 x14ac:dyDescent="0.25">
      <c r="A410" s="2"/>
      <c r="B410" s="3"/>
      <c r="C410" s="3"/>
      <c r="D410" s="149"/>
      <c r="E410" s="159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 x14ac:dyDescent="0.25">
      <c r="A411" s="2"/>
      <c r="B411" s="3"/>
      <c r="C411" s="3"/>
      <c r="D411" s="149"/>
      <c r="E411" s="159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 x14ac:dyDescent="0.25">
      <c r="A412" s="2"/>
      <c r="B412" s="3"/>
      <c r="C412" s="3"/>
      <c r="D412" s="149"/>
      <c r="E412" s="159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 x14ac:dyDescent="0.25">
      <c r="A413" s="2"/>
      <c r="B413" s="3"/>
      <c r="C413" s="3"/>
      <c r="D413" s="149"/>
      <c r="E413" s="159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 x14ac:dyDescent="0.25">
      <c r="A414" s="2"/>
      <c r="B414" s="3"/>
      <c r="C414" s="3"/>
      <c r="D414" s="149"/>
      <c r="E414" s="159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 x14ac:dyDescent="0.25">
      <c r="A415" s="2"/>
      <c r="B415" s="3"/>
      <c r="C415" s="3"/>
      <c r="D415" s="149"/>
      <c r="E415" s="159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 x14ac:dyDescent="0.25">
      <c r="A416" s="2"/>
      <c r="B416" s="3"/>
      <c r="C416" s="3"/>
      <c r="D416" s="149"/>
      <c r="E416" s="159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 x14ac:dyDescent="0.25">
      <c r="A417" s="2"/>
      <c r="B417" s="3"/>
      <c r="C417" s="3"/>
      <c r="D417" s="149"/>
      <c r="E417" s="159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 x14ac:dyDescent="0.25">
      <c r="A418" s="2"/>
      <c r="B418" s="3"/>
      <c r="C418" s="3"/>
      <c r="D418" s="149"/>
      <c r="E418" s="159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 x14ac:dyDescent="0.25">
      <c r="A419" s="2"/>
      <c r="B419" s="3"/>
      <c r="C419" s="3"/>
      <c r="D419" s="149"/>
      <c r="E419" s="159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 x14ac:dyDescent="0.25">
      <c r="A420" s="2"/>
      <c r="B420" s="3"/>
      <c r="C420" s="3"/>
      <c r="D420" s="149"/>
      <c r="E420" s="159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 x14ac:dyDescent="0.25">
      <c r="A421" s="2"/>
      <c r="B421" s="3"/>
      <c r="C421" s="3"/>
      <c r="D421" s="149"/>
      <c r="E421" s="159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 x14ac:dyDescent="0.25">
      <c r="A422" s="2"/>
      <c r="B422" s="3"/>
      <c r="C422" s="3"/>
      <c r="D422" s="149"/>
      <c r="E422" s="159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 x14ac:dyDescent="0.25">
      <c r="A423" s="2"/>
      <c r="B423" s="3"/>
      <c r="C423" s="3"/>
      <c r="D423" s="149"/>
      <c r="E423" s="159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 x14ac:dyDescent="0.25">
      <c r="A424" s="2"/>
      <c r="B424" s="3"/>
      <c r="C424" s="3"/>
      <c r="D424" s="149"/>
      <c r="E424" s="159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 x14ac:dyDescent="0.25">
      <c r="A425" s="2"/>
      <c r="B425" s="3"/>
      <c r="C425" s="3"/>
      <c r="D425" s="149"/>
      <c r="E425" s="159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 x14ac:dyDescent="0.25">
      <c r="A426" s="2"/>
      <c r="B426" s="3"/>
      <c r="C426" s="3"/>
      <c r="D426" s="149"/>
      <c r="E426" s="159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 x14ac:dyDescent="0.25">
      <c r="A427" s="2"/>
      <c r="B427" s="3"/>
      <c r="C427" s="3"/>
      <c r="D427" s="149"/>
      <c r="E427" s="159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 x14ac:dyDescent="0.25">
      <c r="A428" s="2"/>
      <c r="B428" s="3"/>
      <c r="C428" s="3"/>
      <c r="D428" s="149"/>
      <c r="E428" s="159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 x14ac:dyDescent="0.25">
      <c r="A429" s="2"/>
      <c r="B429" s="3"/>
      <c r="C429" s="3"/>
      <c r="D429" s="149"/>
      <c r="E429" s="159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 x14ac:dyDescent="0.25">
      <c r="A430" s="2"/>
      <c r="B430" s="3"/>
      <c r="C430" s="3"/>
      <c r="D430" s="149"/>
      <c r="E430" s="159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 x14ac:dyDescent="0.25">
      <c r="A431" s="2"/>
      <c r="B431" s="3"/>
      <c r="C431" s="3"/>
      <c r="D431" s="149"/>
      <c r="E431" s="159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 x14ac:dyDescent="0.25">
      <c r="A432" s="2"/>
      <c r="B432" s="3"/>
      <c r="C432" s="3"/>
      <c r="D432" s="149"/>
      <c r="E432" s="159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 x14ac:dyDescent="0.25">
      <c r="A433" s="2"/>
      <c r="B433" s="3"/>
      <c r="C433" s="3"/>
      <c r="D433" s="149"/>
      <c r="E433" s="159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  <row r="434" spans="1:17" ht="12.75" customHeight="1" x14ac:dyDescent="0.25">
      <c r="A434" s="2"/>
      <c r="B434" s="3"/>
      <c r="C434" s="3"/>
      <c r="D434" s="149"/>
      <c r="E434" s="159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</row>
    <row r="435" spans="1:17" ht="12.75" customHeight="1" x14ac:dyDescent="0.25">
      <c r="A435" s="2"/>
      <c r="B435" s="3"/>
      <c r="C435" s="3"/>
      <c r="D435" s="149"/>
      <c r="E435" s="159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</row>
    <row r="436" spans="1:17" ht="12.75" customHeight="1" x14ac:dyDescent="0.25">
      <c r="A436" s="2"/>
      <c r="B436" s="3"/>
      <c r="C436" s="3"/>
      <c r="D436" s="149"/>
      <c r="E436" s="159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</row>
    <row r="437" spans="1:17" ht="12.75" customHeight="1" x14ac:dyDescent="0.25">
      <c r="A437" s="2"/>
      <c r="B437" s="3"/>
      <c r="C437" s="3"/>
      <c r="D437" s="149"/>
      <c r="E437" s="159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</row>
    <row r="438" spans="1:17" ht="12.75" customHeight="1" x14ac:dyDescent="0.25">
      <c r="A438" s="2"/>
      <c r="B438" s="3"/>
      <c r="C438" s="3"/>
      <c r="D438" s="149"/>
      <c r="E438" s="159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</row>
    <row r="439" spans="1:17" ht="12.75" customHeight="1" x14ac:dyDescent="0.25">
      <c r="A439" s="2"/>
      <c r="B439" s="3"/>
      <c r="C439" s="3"/>
      <c r="D439" s="149"/>
      <c r="E439" s="159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</row>
    <row r="440" spans="1:17" ht="12.75" customHeight="1" x14ac:dyDescent="0.25">
      <c r="A440" s="2"/>
      <c r="B440" s="3"/>
      <c r="C440" s="3"/>
      <c r="D440" s="149"/>
      <c r="E440" s="159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</row>
    <row r="441" spans="1:17" ht="12.75" customHeight="1" x14ac:dyDescent="0.25">
      <c r="A441" s="2"/>
      <c r="B441" s="3"/>
      <c r="C441" s="3"/>
      <c r="D441" s="149"/>
      <c r="E441" s="159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</row>
    <row r="442" spans="1:17" ht="12.75" customHeight="1" x14ac:dyDescent="0.25">
      <c r="A442" s="2"/>
      <c r="B442" s="3"/>
      <c r="C442" s="3"/>
      <c r="D442" s="149"/>
      <c r="E442" s="159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</row>
    <row r="443" spans="1:17" ht="12.75" customHeight="1" x14ac:dyDescent="0.25">
      <c r="A443" s="2"/>
      <c r="B443" s="3"/>
      <c r="C443" s="3"/>
      <c r="D443" s="149"/>
      <c r="E443" s="159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</row>
    <row r="444" spans="1:17" ht="12.75" customHeight="1" x14ac:dyDescent="0.25">
      <c r="A444" s="2"/>
      <c r="B444" s="3"/>
      <c r="C444" s="3"/>
      <c r="D444" s="149"/>
      <c r="E444" s="159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</row>
    <row r="445" spans="1:17" ht="12.75" customHeight="1" x14ac:dyDescent="0.25">
      <c r="A445" s="2"/>
      <c r="B445" s="3"/>
      <c r="C445" s="3"/>
      <c r="D445" s="149"/>
      <c r="E445" s="159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</row>
    <row r="446" spans="1:17" ht="12.75" customHeight="1" x14ac:dyDescent="0.25">
      <c r="A446" s="2"/>
      <c r="B446" s="3"/>
      <c r="C446" s="3"/>
      <c r="D446" s="149"/>
      <c r="E446" s="159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</row>
    <row r="447" spans="1:17" ht="12.75" customHeight="1" x14ac:dyDescent="0.25">
      <c r="A447" s="2"/>
      <c r="B447" s="3"/>
      <c r="C447" s="3"/>
      <c r="D447" s="149"/>
      <c r="E447" s="159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</row>
    <row r="448" spans="1:17" ht="12.75" customHeight="1" x14ac:dyDescent="0.25">
      <c r="A448" s="2"/>
      <c r="B448" s="3"/>
      <c r="C448" s="3"/>
      <c r="D448" s="149"/>
      <c r="E448" s="159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</row>
    <row r="449" spans="1:17" ht="12.75" customHeight="1" x14ac:dyDescent="0.25">
      <c r="A449" s="2"/>
      <c r="B449" s="3"/>
      <c r="C449" s="3"/>
      <c r="D449" s="149"/>
      <c r="E449" s="159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</row>
    <row r="450" spans="1:17" ht="12.75" customHeight="1" x14ac:dyDescent="0.25">
      <c r="A450" s="2"/>
      <c r="B450" s="3"/>
      <c r="C450" s="3"/>
      <c r="D450" s="149"/>
      <c r="E450" s="159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</row>
    <row r="451" spans="1:17" ht="12.75" customHeight="1" x14ac:dyDescent="0.25">
      <c r="A451" s="2"/>
      <c r="B451" s="3"/>
      <c r="C451" s="3"/>
      <c r="D451" s="149"/>
      <c r="E451" s="159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</row>
    <row r="452" spans="1:17" ht="12.75" customHeight="1" x14ac:dyDescent="0.25">
      <c r="A452" s="2"/>
      <c r="B452" s="3"/>
      <c r="C452" s="3"/>
      <c r="D452" s="149"/>
      <c r="E452" s="159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</row>
    <row r="453" spans="1:17" ht="12.75" customHeight="1" x14ac:dyDescent="0.25">
      <c r="A453" s="2"/>
      <c r="B453" s="3"/>
      <c r="C453" s="3"/>
      <c r="D453" s="149"/>
      <c r="E453" s="159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</row>
    <row r="454" spans="1:17" ht="12.75" customHeight="1" x14ac:dyDescent="0.25">
      <c r="A454" s="2"/>
      <c r="B454" s="3"/>
      <c r="C454" s="3"/>
      <c r="D454" s="149"/>
      <c r="E454" s="159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</row>
    <row r="455" spans="1:17" ht="12.75" customHeight="1" x14ac:dyDescent="0.25">
      <c r="A455" s="2"/>
      <c r="B455" s="3"/>
      <c r="C455" s="3"/>
      <c r="D455" s="149"/>
      <c r="E455" s="159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</row>
    <row r="456" spans="1:17" ht="12.75" customHeight="1" x14ac:dyDescent="0.25">
      <c r="A456" s="2"/>
      <c r="B456" s="3"/>
      <c r="C456" s="3"/>
      <c r="D456" s="149"/>
      <c r="E456" s="159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</row>
    <row r="457" spans="1:17" ht="12.75" customHeight="1" x14ac:dyDescent="0.25">
      <c r="A457" s="2"/>
      <c r="B457" s="3"/>
      <c r="C457" s="3"/>
      <c r="D457" s="149"/>
      <c r="E457" s="159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</row>
    <row r="458" spans="1:17" ht="12.75" customHeight="1" x14ac:dyDescent="0.25">
      <c r="A458" s="2"/>
      <c r="B458" s="3"/>
      <c r="C458" s="3"/>
      <c r="D458" s="149"/>
      <c r="E458" s="159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</row>
    <row r="459" spans="1:17" ht="12.75" customHeight="1" x14ac:dyDescent="0.25">
      <c r="A459" s="2"/>
      <c r="B459" s="3"/>
      <c r="C459" s="3"/>
      <c r="D459" s="149"/>
      <c r="E459" s="159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</row>
    <row r="460" spans="1:17" ht="12.75" customHeight="1" x14ac:dyDescent="0.25">
      <c r="A460" s="2"/>
      <c r="B460" s="3"/>
      <c r="C460" s="3"/>
      <c r="D460" s="149"/>
      <c r="E460" s="159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</row>
    <row r="461" spans="1:17" ht="12.75" customHeight="1" x14ac:dyDescent="0.25">
      <c r="A461" s="2"/>
      <c r="B461" s="3"/>
      <c r="C461" s="3"/>
      <c r="D461" s="149"/>
      <c r="E461" s="159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</row>
    <row r="462" spans="1:17" ht="12.75" customHeight="1" x14ac:dyDescent="0.25">
      <c r="A462" s="2"/>
      <c r="B462" s="3"/>
      <c r="C462" s="3"/>
      <c r="D462" s="149"/>
      <c r="E462" s="159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</row>
    <row r="463" spans="1:17" ht="12.75" customHeight="1" x14ac:dyDescent="0.25">
      <c r="A463" s="2"/>
      <c r="B463" s="3"/>
      <c r="C463" s="3"/>
      <c r="D463" s="149"/>
      <c r="E463" s="159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</row>
    <row r="464" spans="1:17" ht="12.75" customHeight="1" x14ac:dyDescent="0.25">
      <c r="A464" s="2"/>
      <c r="B464" s="3"/>
      <c r="C464" s="3"/>
      <c r="D464" s="149"/>
      <c r="E464" s="159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</row>
    <row r="465" spans="1:17" ht="12.75" customHeight="1" x14ac:dyDescent="0.25">
      <c r="A465" s="2"/>
      <c r="B465" s="3"/>
      <c r="C465" s="3"/>
      <c r="D465" s="149"/>
      <c r="E465" s="159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</row>
    <row r="466" spans="1:17" ht="12.75" customHeight="1" x14ac:dyDescent="0.25">
      <c r="A466" s="2"/>
      <c r="B466" s="3"/>
      <c r="C466" s="3"/>
      <c r="D466" s="149"/>
      <c r="E466" s="159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</row>
    <row r="467" spans="1:17" ht="12.75" customHeight="1" x14ac:dyDescent="0.25">
      <c r="A467" s="2"/>
      <c r="B467" s="3"/>
      <c r="C467" s="3"/>
      <c r="D467" s="149"/>
      <c r="E467" s="159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</row>
    <row r="468" spans="1:17" ht="12.75" customHeight="1" x14ac:dyDescent="0.25">
      <c r="A468" s="2"/>
      <c r="B468" s="3"/>
      <c r="C468" s="3"/>
      <c r="D468" s="149"/>
      <c r="E468" s="159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</row>
    <row r="469" spans="1:17" ht="12.75" customHeight="1" x14ac:dyDescent="0.25">
      <c r="A469" s="2"/>
      <c r="B469" s="3"/>
      <c r="C469" s="3"/>
      <c r="D469" s="149"/>
      <c r="E469" s="159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</row>
    <row r="470" spans="1:17" ht="12.75" customHeight="1" x14ac:dyDescent="0.25">
      <c r="A470" s="2"/>
      <c r="B470" s="3"/>
      <c r="C470" s="3"/>
      <c r="D470" s="149"/>
      <c r="E470" s="159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</row>
    <row r="471" spans="1:17" ht="12.75" customHeight="1" x14ac:dyDescent="0.25">
      <c r="A471" s="2"/>
      <c r="B471" s="3"/>
      <c r="C471" s="3"/>
      <c r="D471" s="149"/>
      <c r="E471" s="159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</row>
    <row r="472" spans="1:17" ht="12.75" customHeight="1" x14ac:dyDescent="0.25">
      <c r="A472" s="2"/>
      <c r="B472" s="3"/>
      <c r="C472" s="3"/>
      <c r="D472" s="149"/>
      <c r="E472" s="159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</row>
    <row r="473" spans="1:17" ht="12.75" customHeight="1" x14ac:dyDescent="0.25">
      <c r="A473" s="2"/>
      <c r="B473" s="3"/>
      <c r="C473" s="3"/>
      <c r="D473" s="149"/>
      <c r="E473" s="159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</row>
    <row r="474" spans="1:17" ht="12.75" customHeight="1" x14ac:dyDescent="0.25">
      <c r="A474" s="2"/>
      <c r="B474" s="3"/>
      <c r="C474" s="3"/>
      <c r="D474" s="149"/>
      <c r="E474" s="159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</row>
    <row r="475" spans="1:17" ht="12.75" customHeight="1" x14ac:dyDescent="0.25">
      <c r="A475" s="2"/>
      <c r="B475" s="3"/>
      <c r="C475" s="3"/>
      <c r="D475" s="149"/>
      <c r="E475" s="159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</row>
    <row r="476" spans="1:17" ht="12.75" customHeight="1" x14ac:dyDescent="0.25">
      <c r="A476" s="2"/>
      <c r="B476" s="3"/>
      <c r="C476" s="3"/>
      <c r="D476" s="149"/>
      <c r="E476" s="159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</row>
    <row r="477" spans="1:17" ht="12.75" customHeight="1" x14ac:dyDescent="0.25">
      <c r="A477" s="2"/>
      <c r="B477" s="3"/>
      <c r="C477" s="3"/>
      <c r="D477" s="149"/>
      <c r="E477" s="159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</row>
    <row r="478" spans="1:17" ht="12.75" customHeight="1" x14ac:dyDescent="0.25">
      <c r="A478" s="2"/>
      <c r="B478" s="3"/>
      <c r="C478" s="3"/>
      <c r="D478" s="149"/>
      <c r="E478" s="159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</row>
    <row r="479" spans="1:17" ht="12.75" customHeight="1" x14ac:dyDescent="0.25">
      <c r="A479" s="2"/>
      <c r="B479" s="3"/>
      <c r="C479" s="3"/>
      <c r="D479" s="149"/>
      <c r="E479" s="159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</row>
    <row r="480" spans="1:17" ht="12.75" customHeight="1" x14ac:dyDescent="0.25">
      <c r="A480" s="2"/>
      <c r="B480" s="3"/>
      <c r="C480" s="3"/>
      <c r="D480" s="149"/>
      <c r="E480" s="159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</row>
    <row r="481" spans="1:17" ht="12.75" customHeight="1" x14ac:dyDescent="0.25">
      <c r="A481" s="2"/>
      <c r="B481" s="3"/>
      <c r="C481" s="3"/>
      <c r="D481" s="149"/>
      <c r="E481" s="159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</row>
    <row r="482" spans="1:17" ht="12.75" customHeight="1" x14ac:dyDescent="0.25">
      <c r="A482" s="2"/>
      <c r="B482" s="3"/>
      <c r="C482" s="3"/>
      <c r="D482" s="149"/>
      <c r="E482" s="159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</row>
    <row r="483" spans="1:17" ht="12.75" customHeight="1" x14ac:dyDescent="0.25">
      <c r="A483" s="2"/>
      <c r="B483" s="3"/>
      <c r="C483" s="3"/>
      <c r="D483" s="149"/>
      <c r="E483" s="159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</row>
    <row r="484" spans="1:17" ht="12.75" customHeight="1" x14ac:dyDescent="0.25">
      <c r="A484" s="2"/>
      <c r="B484" s="3"/>
      <c r="C484" s="3"/>
      <c r="D484" s="149"/>
      <c r="E484" s="159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</row>
    <row r="485" spans="1:17" ht="12.75" customHeight="1" x14ac:dyDescent="0.25">
      <c r="A485" s="2"/>
      <c r="B485" s="3"/>
      <c r="C485" s="3"/>
      <c r="D485" s="149"/>
      <c r="E485" s="159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</row>
    <row r="486" spans="1:17" ht="12.75" customHeight="1" x14ac:dyDescent="0.25">
      <c r="A486" s="2"/>
      <c r="B486" s="3"/>
      <c r="C486" s="3"/>
      <c r="D486" s="149"/>
      <c r="E486" s="159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</row>
    <row r="487" spans="1:17" ht="12.75" customHeight="1" x14ac:dyDescent="0.25">
      <c r="A487" s="2"/>
      <c r="B487" s="3"/>
      <c r="C487" s="3"/>
      <c r="D487" s="149"/>
      <c r="E487" s="159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</row>
    <row r="488" spans="1:17" ht="12.75" customHeight="1" x14ac:dyDescent="0.25">
      <c r="A488" s="2"/>
      <c r="B488" s="3"/>
      <c r="C488" s="3"/>
      <c r="D488" s="149"/>
      <c r="E488" s="159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</row>
    <row r="489" spans="1:17" ht="12.75" customHeight="1" x14ac:dyDescent="0.25">
      <c r="A489" s="2"/>
      <c r="B489" s="3"/>
      <c r="C489" s="3"/>
      <c r="D489" s="149"/>
      <c r="E489" s="159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</row>
    <row r="490" spans="1:17" ht="12.75" customHeight="1" x14ac:dyDescent="0.25">
      <c r="A490" s="2"/>
      <c r="B490" s="3"/>
      <c r="C490" s="3"/>
      <c r="D490" s="149"/>
      <c r="E490" s="159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</row>
    <row r="491" spans="1:17" ht="12.75" customHeight="1" x14ac:dyDescent="0.25">
      <c r="A491" s="2"/>
      <c r="B491" s="3"/>
      <c r="C491" s="3"/>
      <c r="D491" s="149"/>
      <c r="E491" s="159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</row>
    <row r="492" spans="1:17" ht="12.75" customHeight="1" x14ac:dyDescent="0.25">
      <c r="A492" s="2"/>
      <c r="B492" s="3"/>
      <c r="C492" s="3"/>
      <c r="D492" s="149"/>
      <c r="E492" s="159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</row>
    <row r="493" spans="1:17" ht="12.75" customHeight="1" x14ac:dyDescent="0.25">
      <c r="A493" s="2"/>
      <c r="B493" s="3"/>
      <c r="C493" s="3"/>
      <c r="D493" s="149"/>
      <c r="E493" s="159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</row>
    <row r="494" spans="1:17" ht="12.75" customHeight="1" x14ac:dyDescent="0.25">
      <c r="A494" s="2"/>
      <c r="B494" s="3"/>
      <c r="C494" s="3"/>
      <c r="D494" s="149"/>
      <c r="E494" s="159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</row>
    <row r="495" spans="1:17" ht="12.75" customHeight="1" x14ac:dyDescent="0.25">
      <c r="A495" s="2"/>
      <c r="B495" s="3"/>
      <c r="C495" s="3"/>
      <c r="D495" s="149"/>
      <c r="E495" s="159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</row>
    <row r="496" spans="1:17" ht="12.75" customHeight="1" x14ac:dyDescent="0.25">
      <c r="A496" s="2"/>
      <c r="B496" s="3"/>
      <c r="C496" s="3"/>
      <c r="D496" s="149"/>
      <c r="E496" s="159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</row>
    <row r="497" spans="1:17" ht="12.75" customHeight="1" x14ac:dyDescent="0.25">
      <c r="A497" s="2"/>
      <c r="B497" s="3"/>
      <c r="C497" s="3"/>
      <c r="D497" s="149"/>
      <c r="E497" s="159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</row>
    <row r="498" spans="1:17" ht="12.75" customHeight="1" x14ac:dyDescent="0.25">
      <c r="A498" s="2"/>
      <c r="B498" s="3"/>
      <c r="C498" s="3"/>
      <c r="D498" s="149"/>
      <c r="E498" s="159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</row>
    <row r="499" spans="1:17" ht="12.75" customHeight="1" x14ac:dyDescent="0.25">
      <c r="A499" s="2"/>
      <c r="B499" s="3"/>
      <c r="C499" s="3"/>
      <c r="D499" s="149"/>
      <c r="E499" s="159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</row>
    <row r="500" spans="1:17" ht="12.75" customHeight="1" x14ac:dyDescent="0.25">
      <c r="A500" s="2"/>
      <c r="B500" s="3"/>
      <c r="C500" s="3"/>
      <c r="D500" s="149"/>
      <c r="E500" s="159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</row>
    <row r="501" spans="1:17" ht="12.75" customHeight="1" x14ac:dyDescent="0.25">
      <c r="A501" s="2"/>
      <c r="B501" s="3"/>
      <c r="C501" s="3"/>
      <c r="D501" s="149"/>
      <c r="E501" s="159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</row>
    <row r="502" spans="1:17" ht="12.75" customHeight="1" x14ac:dyDescent="0.25">
      <c r="A502" s="2"/>
      <c r="B502" s="3"/>
      <c r="C502" s="3"/>
      <c r="D502" s="149"/>
      <c r="E502" s="159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</row>
    <row r="503" spans="1:17" ht="12.75" customHeight="1" x14ac:dyDescent="0.25">
      <c r="A503" s="2"/>
      <c r="B503" s="3"/>
      <c r="C503" s="3"/>
      <c r="D503" s="149"/>
      <c r="E503" s="159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</row>
    <row r="504" spans="1:17" ht="12.75" customHeight="1" x14ac:dyDescent="0.25">
      <c r="A504" s="2"/>
      <c r="B504" s="3"/>
      <c r="C504" s="3"/>
      <c r="D504" s="149"/>
      <c r="E504" s="159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</row>
    <row r="505" spans="1:17" ht="12.75" customHeight="1" x14ac:dyDescent="0.25">
      <c r="A505" s="2"/>
      <c r="B505" s="3"/>
      <c r="C505" s="3"/>
      <c r="D505" s="149"/>
      <c r="E505" s="159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</row>
    <row r="506" spans="1:17" ht="12.75" customHeight="1" x14ac:dyDescent="0.25">
      <c r="A506" s="2"/>
      <c r="B506" s="3"/>
      <c r="C506" s="3"/>
      <c r="D506" s="149"/>
      <c r="E506" s="159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</row>
    <row r="507" spans="1:17" ht="12.75" customHeight="1" x14ac:dyDescent="0.25">
      <c r="A507" s="2"/>
      <c r="B507" s="3"/>
      <c r="C507" s="3"/>
      <c r="D507" s="149"/>
      <c r="E507" s="159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</row>
    <row r="508" spans="1:17" ht="12.75" customHeight="1" x14ac:dyDescent="0.25">
      <c r="A508" s="2"/>
      <c r="B508" s="3"/>
      <c r="C508" s="3"/>
      <c r="D508" s="149"/>
      <c r="E508" s="159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</row>
    <row r="509" spans="1:17" ht="12.75" customHeight="1" x14ac:dyDescent="0.25">
      <c r="A509" s="2"/>
      <c r="B509" s="3"/>
      <c r="C509" s="3"/>
      <c r="D509" s="149"/>
      <c r="E509" s="159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</row>
    <row r="510" spans="1:17" ht="12.75" customHeight="1" x14ac:dyDescent="0.25">
      <c r="A510" s="2"/>
      <c r="B510" s="3"/>
      <c r="C510" s="3"/>
      <c r="D510" s="149"/>
      <c r="E510" s="159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</row>
    <row r="511" spans="1:17" ht="12.75" customHeight="1" x14ac:dyDescent="0.25">
      <c r="A511" s="2"/>
      <c r="B511" s="3"/>
      <c r="C511" s="3"/>
      <c r="D511" s="149"/>
      <c r="E511" s="159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</row>
    <row r="512" spans="1:17" ht="12.75" customHeight="1" x14ac:dyDescent="0.25">
      <c r="A512" s="2"/>
      <c r="B512" s="3"/>
      <c r="C512" s="3"/>
      <c r="D512" s="149"/>
      <c r="E512" s="159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</row>
    <row r="513" spans="1:17" ht="12.75" customHeight="1" x14ac:dyDescent="0.25">
      <c r="A513" s="2"/>
      <c r="B513" s="3"/>
      <c r="C513" s="3"/>
      <c r="D513" s="149"/>
      <c r="E513" s="159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</row>
    <row r="514" spans="1:17" ht="12.75" customHeight="1" x14ac:dyDescent="0.25">
      <c r="A514" s="2"/>
      <c r="B514" s="3"/>
      <c r="C514" s="3"/>
      <c r="D514" s="149"/>
      <c r="E514" s="159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</row>
    <row r="515" spans="1:17" ht="12.75" customHeight="1" x14ac:dyDescent="0.25">
      <c r="A515" s="2"/>
      <c r="B515" s="3"/>
      <c r="C515" s="3"/>
      <c r="D515" s="149"/>
      <c r="E515" s="159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</row>
    <row r="516" spans="1:17" ht="12.75" customHeight="1" x14ac:dyDescent="0.25">
      <c r="A516" s="2"/>
      <c r="B516" s="3"/>
      <c r="C516" s="3"/>
      <c r="D516" s="149"/>
      <c r="E516" s="159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</row>
    <row r="517" spans="1:17" ht="12.75" customHeight="1" x14ac:dyDescent="0.25">
      <c r="A517" s="2"/>
      <c r="B517" s="3"/>
      <c r="C517" s="3"/>
      <c r="D517" s="149"/>
      <c r="E517" s="159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</row>
    <row r="518" spans="1:17" ht="12.75" customHeight="1" x14ac:dyDescent="0.25">
      <c r="A518" s="2"/>
      <c r="B518" s="3"/>
      <c r="C518" s="3"/>
      <c r="D518" s="149"/>
      <c r="E518" s="159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</row>
    <row r="519" spans="1:17" ht="12.75" customHeight="1" x14ac:dyDescent="0.25">
      <c r="A519" s="2"/>
      <c r="B519" s="3"/>
      <c r="C519" s="3"/>
      <c r="D519" s="149"/>
      <c r="E519" s="159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</row>
    <row r="520" spans="1:17" ht="12.75" customHeight="1" x14ac:dyDescent="0.25">
      <c r="A520" s="2"/>
      <c r="B520" s="3"/>
      <c r="C520" s="3"/>
      <c r="D520" s="149"/>
      <c r="E520" s="159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</row>
    <row r="521" spans="1:17" ht="12.75" customHeight="1" x14ac:dyDescent="0.25">
      <c r="A521" s="2"/>
      <c r="B521" s="3"/>
      <c r="C521" s="3"/>
      <c r="D521" s="149"/>
      <c r="E521" s="159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</row>
    <row r="522" spans="1:17" ht="12.75" customHeight="1" x14ac:dyDescent="0.25">
      <c r="A522" s="2"/>
      <c r="B522" s="3"/>
      <c r="C522" s="3"/>
      <c r="D522" s="149"/>
      <c r="E522" s="159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</row>
    <row r="523" spans="1:17" ht="12.75" customHeight="1" x14ac:dyDescent="0.25">
      <c r="A523" s="2"/>
      <c r="B523" s="3"/>
      <c r="C523" s="3"/>
      <c r="D523" s="149"/>
      <c r="E523" s="159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</row>
    <row r="524" spans="1:17" ht="12.75" customHeight="1" x14ac:dyDescent="0.25">
      <c r="A524" s="2"/>
      <c r="B524" s="3"/>
      <c r="C524" s="3"/>
      <c r="D524" s="149"/>
      <c r="E524" s="159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</row>
    <row r="525" spans="1:17" ht="12.75" customHeight="1" x14ac:dyDescent="0.25">
      <c r="A525" s="2"/>
      <c r="B525" s="3"/>
      <c r="C525" s="3"/>
      <c r="D525" s="149"/>
      <c r="E525" s="159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</row>
    <row r="526" spans="1:17" ht="12.75" customHeight="1" x14ac:dyDescent="0.25">
      <c r="A526" s="2"/>
      <c r="B526" s="3"/>
      <c r="C526" s="3"/>
      <c r="D526" s="149"/>
      <c r="E526" s="159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</row>
    <row r="527" spans="1:17" ht="12.75" customHeight="1" x14ac:dyDescent="0.25">
      <c r="A527" s="2"/>
      <c r="B527" s="3"/>
      <c r="C527" s="3"/>
      <c r="D527" s="149"/>
      <c r="E527" s="159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</row>
    <row r="528" spans="1:17" ht="12.75" customHeight="1" x14ac:dyDescent="0.25">
      <c r="A528" s="2"/>
      <c r="B528" s="3"/>
      <c r="C528" s="3"/>
      <c r="D528" s="149"/>
      <c r="E528" s="159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</row>
    <row r="529" spans="1:17" ht="12.75" customHeight="1" x14ac:dyDescent="0.25">
      <c r="A529" s="2"/>
      <c r="B529" s="3"/>
      <c r="C529" s="3"/>
      <c r="D529" s="149"/>
      <c r="E529" s="159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</row>
    <row r="530" spans="1:17" ht="12.75" customHeight="1" x14ac:dyDescent="0.25">
      <c r="A530" s="2"/>
      <c r="B530" s="3"/>
      <c r="C530" s="3"/>
      <c r="D530" s="149"/>
      <c r="E530" s="159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</row>
    <row r="531" spans="1:17" ht="12.75" customHeight="1" x14ac:dyDescent="0.25">
      <c r="A531" s="2"/>
      <c r="B531" s="3"/>
      <c r="C531" s="3"/>
      <c r="D531" s="149"/>
      <c r="E531" s="159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</row>
    <row r="532" spans="1:17" ht="12.75" customHeight="1" x14ac:dyDescent="0.25">
      <c r="A532" s="2"/>
      <c r="B532" s="3"/>
      <c r="C532" s="3"/>
      <c r="D532" s="149"/>
      <c r="E532" s="159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</row>
    <row r="533" spans="1:17" ht="12.75" customHeight="1" x14ac:dyDescent="0.25">
      <c r="A533" s="2"/>
      <c r="B533" s="3"/>
      <c r="C533" s="3"/>
      <c r="D533" s="149"/>
      <c r="E533" s="159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</row>
    <row r="534" spans="1:17" ht="12.75" customHeight="1" x14ac:dyDescent="0.25">
      <c r="A534" s="2"/>
      <c r="B534" s="3"/>
      <c r="C534" s="3"/>
      <c r="D534" s="149"/>
      <c r="E534" s="159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</row>
    <row r="535" spans="1:17" ht="12.75" customHeight="1" x14ac:dyDescent="0.25">
      <c r="A535" s="2"/>
      <c r="B535" s="3"/>
      <c r="C535" s="3"/>
      <c r="D535" s="149"/>
      <c r="E535" s="159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</row>
    <row r="536" spans="1:17" ht="12.75" customHeight="1" x14ac:dyDescent="0.25">
      <c r="A536" s="2"/>
      <c r="B536" s="3"/>
      <c r="C536" s="3"/>
      <c r="D536" s="149"/>
      <c r="E536" s="159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</row>
    <row r="537" spans="1:17" ht="12.75" customHeight="1" x14ac:dyDescent="0.25">
      <c r="A537" s="2"/>
      <c r="B537" s="3"/>
      <c r="C537" s="3"/>
      <c r="D537" s="149"/>
      <c r="E537" s="159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</row>
    <row r="538" spans="1:17" ht="12.75" customHeight="1" x14ac:dyDescent="0.25">
      <c r="A538" s="2"/>
      <c r="B538" s="3"/>
      <c r="C538" s="3"/>
      <c r="D538" s="149"/>
      <c r="E538" s="159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</row>
    <row r="539" spans="1:17" ht="12.75" customHeight="1" x14ac:dyDescent="0.25">
      <c r="A539" s="2"/>
      <c r="B539" s="3"/>
      <c r="C539" s="3"/>
      <c r="D539" s="149"/>
      <c r="E539" s="159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</row>
    <row r="540" spans="1:17" ht="12.75" customHeight="1" x14ac:dyDescent="0.25">
      <c r="A540" s="2"/>
      <c r="B540" s="3"/>
      <c r="C540" s="3"/>
      <c r="D540" s="149"/>
      <c r="E540" s="159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</row>
    <row r="541" spans="1:17" ht="12.75" customHeight="1" x14ac:dyDescent="0.25">
      <c r="A541" s="2"/>
      <c r="B541" s="3"/>
      <c r="C541" s="3"/>
      <c r="D541" s="149"/>
      <c r="E541" s="159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</row>
    <row r="542" spans="1:17" ht="12.75" customHeight="1" x14ac:dyDescent="0.25">
      <c r="A542" s="2"/>
      <c r="B542" s="3"/>
      <c r="C542" s="3"/>
      <c r="D542" s="149"/>
      <c r="E542" s="159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</row>
    <row r="543" spans="1:17" ht="12.75" customHeight="1" x14ac:dyDescent="0.25">
      <c r="A543" s="2"/>
      <c r="B543" s="3"/>
      <c r="C543" s="3"/>
      <c r="D543" s="149"/>
      <c r="E543" s="159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</row>
    <row r="544" spans="1:17" ht="12.75" customHeight="1" x14ac:dyDescent="0.25">
      <c r="A544" s="2"/>
      <c r="B544" s="3"/>
      <c r="C544" s="3"/>
      <c r="D544" s="149"/>
      <c r="E544" s="159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</row>
    <row r="545" spans="1:17" ht="12.75" customHeight="1" x14ac:dyDescent="0.25">
      <c r="A545" s="2"/>
      <c r="B545" s="3"/>
      <c r="C545" s="3"/>
      <c r="D545" s="149"/>
      <c r="E545" s="159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</row>
    <row r="546" spans="1:17" ht="12.75" customHeight="1" x14ac:dyDescent="0.25">
      <c r="A546" s="2"/>
      <c r="B546" s="3"/>
      <c r="C546" s="3"/>
      <c r="D546" s="149"/>
      <c r="E546" s="159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</row>
    <row r="547" spans="1:17" ht="12.75" customHeight="1" x14ac:dyDescent="0.25">
      <c r="A547" s="2"/>
      <c r="B547" s="3"/>
      <c r="C547" s="3"/>
      <c r="D547" s="149"/>
      <c r="E547" s="159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</row>
    <row r="548" spans="1:17" ht="12.75" customHeight="1" x14ac:dyDescent="0.25">
      <c r="A548" s="2"/>
      <c r="B548" s="3"/>
      <c r="C548" s="3"/>
      <c r="D548" s="149"/>
      <c r="E548" s="159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</row>
    <row r="549" spans="1:17" ht="12.75" customHeight="1" x14ac:dyDescent="0.25">
      <c r="A549" s="2"/>
      <c r="B549" s="3"/>
      <c r="C549" s="3"/>
      <c r="D549" s="149"/>
      <c r="E549" s="159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</row>
    <row r="550" spans="1:17" ht="12.75" customHeight="1" x14ac:dyDescent="0.25">
      <c r="A550" s="2"/>
      <c r="B550" s="3"/>
      <c r="C550" s="3"/>
      <c r="D550" s="149"/>
      <c r="E550" s="159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</row>
    <row r="551" spans="1:17" ht="12.75" customHeight="1" x14ac:dyDescent="0.25">
      <c r="A551" s="2"/>
      <c r="B551" s="3"/>
      <c r="C551" s="3"/>
      <c r="D551" s="149"/>
      <c r="E551" s="159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</row>
    <row r="552" spans="1:17" ht="12.75" customHeight="1" x14ac:dyDescent="0.25">
      <c r="A552" s="2"/>
      <c r="B552" s="3"/>
      <c r="C552" s="3"/>
      <c r="D552" s="149"/>
      <c r="E552" s="159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</row>
    <row r="553" spans="1:17" ht="12.75" customHeight="1" x14ac:dyDescent="0.25">
      <c r="A553" s="2"/>
      <c r="B553" s="3"/>
      <c r="C553" s="3"/>
      <c r="D553" s="149"/>
      <c r="E553" s="159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</row>
    <row r="554" spans="1:17" ht="12.75" customHeight="1" x14ac:dyDescent="0.25">
      <c r="A554" s="2"/>
      <c r="B554" s="3"/>
      <c r="C554" s="3"/>
      <c r="D554" s="149"/>
      <c r="E554" s="159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</row>
    <row r="555" spans="1:17" ht="12.75" customHeight="1" x14ac:dyDescent="0.25">
      <c r="A555" s="2"/>
      <c r="B555" s="3"/>
      <c r="C555" s="3"/>
      <c r="D555" s="149"/>
      <c r="E555" s="159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</row>
    <row r="556" spans="1:17" ht="12.75" customHeight="1" x14ac:dyDescent="0.25">
      <c r="A556" s="2"/>
      <c r="B556" s="3"/>
      <c r="C556" s="3"/>
      <c r="D556" s="149"/>
      <c r="E556" s="159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</row>
    <row r="557" spans="1:17" ht="12.75" customHeight="1" x14ac:dyDescent="0.25">
      <c r="A557" s="2"/>
      <c r="B557" s="3"/>
      <c r="C557" s="3"/>
      <c r="D557" s="149"/>
      <c r="E557" s="159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</row>
    <row r="558" spans="1:17" ht="12.75" customHeight="1" x14ac:dyDescent="0.25">
      <c r="A558" s="2"/>
      <c r="B558" s="3"/>
      <c r="C558" s="3"/>
      <c r="D558" s="149"/>
      <c r="E558" s="159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</row>
    <row r="559" spans="1:17" ht="12.75" customHeight="1" x14ac:dyDescent="0.25">
      <c r="A559" s="2"/>
      <c r="B559" s="3"/>
      <c r="C559" s="3"/>
      <c r="D559" s="149"/>
      <c r="E559" s="159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</row>
    <row r="560" spans="1:17" ht="12.75" customHeight="1" x14ac:dyDescent="0.25">
      <c r="A560" s="2"/>
      <c r="B560" s="3"/>
      <c r="C560" s="3"/>
      <c r="D560" s="149"/>
      <c r="E560" s="159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</row>
    <row r="561" spans="1:17" ht="12.75" customHeight="1" x14ac:dyDescent="0.25">
      <c r="A561" s="2"/>
      <c r="B561" s="3"/>
      <c r="C561" s="3"/>
      <c r="D561" s="149"/>
      <c r="E561" s="159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</row>
    <row r="562" spans="1:17" ht="12.75" customHeight="1" x14ac:dyDescent="0.25">
      <c r="A562" s="2"/>
      <c r="B562" s="3"/>
      <c r="C562" s="3"/>
      <c r="D562" s="149"/>
      <c r="E562" s="159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</row>
    <row r="563" spans="1:17" ht="12.75" customHeight="1" x14ac:dyDescent="0.25">
      <c r="A563" s="2"/>
      <c r="B563" s="3"/>
      <c r="C563" s="3"/>
      <c r="D563" s="149"/>
      <c r="E563" s="159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</row>
    <row r="564" spans="1:17" ht="12.75" customHeight="1" x14ac:dyDescent="0.25">
      <c r="A564" s="2"/>
      <c r="B564" s="3"/>
      <c r="C564" s="3"/>
      <c r="D564" s="149"/>
      <c r="E564" s="159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</row>
    <row r="565" spans="1:17" ht="12.75" customHeight="1" x14ac:dyDescent="0.25">
      <c r="A565" s="2"/>
      <c r="B565" s="3"/>
      <c r="C565" s="3"/>
      <c r="D565" s="149"/>
      <c r="E565" s="159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</row>
    <row r="566" spans="1:17" ht="12.75" customHeight="1" x14ac:dyDescent="0.25">
      <c r="A566" s="2"/>
      <c r="B566" s="3"/>
      <c r="C566" s="3"/>
      <c r="D566" s="149"/>
      <c r="E566" s="159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</row>
    <row r="567" spans="1:17" ht="12.75" customHeight="1" x14ac:dyDescent="0.25">
      <c r="A567" s="2"/>
      <c r="B567" s="3"/>
      <c r="C567" s="3"/>
      <c r="D567" s="149"/>
      <c r="E567" s="159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</row>
    <row r="568" spans="1:17" ht="12.75" customHeight="1" x14ac:dyDescent="0.25">
      <c r="A568" s="2"/>
      <c r="B568" s="3"/>
      <c r="C568" s="3"/>
      <c r="D568" s="149"/>
      <c r="E568" s="159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</row>
    <row r="569" spans="1:17" ht="12.75" customHeight="1" x14ac:dyDescent="0.25">
      <c r="A569" s="2"/>
      <c r="B569" s="3"/>
      <c r="C569" s="3"/>
      <c r="D569" s="149"/>
      <c r="E569" s="159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</row>
    <row r="570" spans="1:17" ht="12.75" customHeight="1" x14ac:dyDescent="0.25">
      <c r="A570" s="2"/>
      <c r="B570" s="3"/>
      <c r="C570" s="3"/>
      <c r="D570" s="149"/>
      <c r="E570" s="159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</row>
    <row r="571" spans="1:17" ht="12.75" customHeight="1" x14ac:dyDescent="0.25">
      <c r="A571" s="2"/>
      <c r="B571" s="3"/>
      <c r="C571" s="3"/>
      <c r="D571" s="149"/>
      <c r="E571" s="159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</row>
    <row r="572" spans="1:17" ht="12.75" customHeight="1" x14ac:dyDescent="0.25">
      <c r="A572" s="2"/>
      <c r="B572" s="3"/>
      <c r="C572" s="3"/>
      <c r="D572" s="149"/>
      <c r="E572" s="159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</row>
    <row r="573" spans="1:17" ht="12.75" customHeight="1" x14ac:dyDescent="0.25">
      <c r="A573" s="2"/>
      <c r="B573" s="3"/>
      <c r="C573" s="3"/>
      <c r="D573" s="149"/>
      <c r="E573" s="159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</row>
    <row r="574" spans="1:17" ht="12.75" customHeight="1" x14ac:dyDescent="0.25">
      <c r="A574" s="2"/>
      <c r="B574" s="3"/>
      <c r="C574" s="3"/>
      <c r="D574" s="149"/>
      <c r="E574" s="159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</row>
    <row r="575" spans="1:17" ht="12.75" customHeight="1" x14ac:dyDescent="0.25">
      <c r="A575" s="2"/>
      <c r="B575" s="3"/>
      <c r="C575" s="3"/>
      <c r="D575" s="149"/>
      <c r="E575" s="159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</row>
    <row r="576" spans="1:17" ht="12.75" customHeight="1" x14ac:dyDescent="0.25">
      <c r="A576" s="2"/>
      <c r="B576" s="3"/>
      <c r="C576" s="3"/>
      <c r="D576" s="149"/>
      <c r="E576" s="159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</row>
    <row r="577" spans="1:17" ht="12.75" customHeight="1" x14ac:dyDescent="0.25">
      <c r="A577" s="2"/>
      <c r="B577" s="3"/>
      <c r="C577" s="3"/>
      <c r="D577" s="149"/>
      <c r="E577" s="159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</row>
    <row r="578" spans="1:17" ht="12.75" customHeight="1" x14ac:dyDescent="0.25">
      <c r="A578" s="2"/>
      <c r="B578" s="3"/>
      <c r="C578" s="3"/>
      <c r="D578" s="149"/>
      <c r="E578" s="159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</row>
    <row r="579" spans="1:17" ht="12.75" customHeight="1" x14ac:dyDescent="0.25">
      <c r="A579" s="2"/>
      <c r="B579" s="3"/>
      <c r="C579" s="3"/>
      <c r="D579" s="149"/>
      <c r="E579" s="159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</row>
    <row r="580" spans="1:17" ht="12.75" customHeight="1" x14ac:dyDescent="0.25">
      <c r="A580" s="2"/>
      <c r="B580" s="3"/>
      <c r="C580" s="3"/>
      <c r="D580" s="149"/>
      <c r="E580" s="159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</row>
    <row r="581" spans="1:17" ht="12.75" customHeight="1" x14ac:dyDescent="0.25">
      <c r="A581" s="2"/>
      <c r="B581" s="3"/>
      <c r="C581" s="3"/>
      <c r="D581" s="149"/>
      <c r="E581" s="159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</row>
    <row r="582" spans="1:17" ht="12.75" customHeight="1" x14ac:dyDescent="0.25">
      <c r="A582" s="2"/>
      <c r="B582" s="3"/>
      <c r="C582" s="3"/>
      <c r="D582" s="149"/>
      <c r="E582" s="159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</row>
    <row r="583" spans="1:17" ht="12.75" customHeight="1" x14ac:dyDescent="0.25">
      <c r="A583" s="2"/>
      <c r="B583" s="3"/>
      <c r="C583" s="3"/>
      <c r="D583" s="149"/>
      <c r="E583" s="159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</row>
    <row r="584" spans="1:17" ht="12.75" customHeight="1" x14ac:dyDescent="0.25">
      <c r="A584" s="2"/>
      <c r="B584" s="3"/>
      <c r="C584" s="3"/>
      <c r="D584" s="149"/>
      <c r="E584" s="159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</row>
    <row r="585" spans="1:17" ht="12.75" customHeight="1" x14ac:dyDescent="0.25">
      <c r="A585" s="2"/>
      <c r="B585" s="3"/>
      <c r="C585" s="3"/>
      <c r="D585" s="149"/>
      <c r="E585" s="159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</row>
    <row r="586" spans="1:17" ht="12.75" customHeight="1" x14ac:dyDescent="0.25">
      <c r="A586" s="2"/>
      <c r="B586" s="3"/>
      <c r="C586" s="3"/>
      <c r="D586" s="149"/>
      <c r="E586" s="159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</row>
    <row r="587" spans="1:17" ht="12.75" customHeight="1" x14ac:dyDescent="0.25">
      <c r="A587" s="2"/>
      <c r="B587" s="3"/>
      <c r="C587" s="3"/>
      <c r="D587" s="149"/>
      <c r="E587" s="159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</row>
    <row r="588" spans="1:17" ht="12.75" customHeight="1" x14ac:dyDescent="0.25">
      <c r="A588" s="2"/>
      <c r="B588" s="3"/>
      <c r="C588" s="3"/>
      <c r="D588" s="149"/>
      <c r="E588" s="159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</row>
    <row r="589" spans="1:17" ht="12.75" customHeight="1" x14ac:dyDescent="0.25">
      <c r="A589" s="2"/>
      <c r="B589" s="3"/>
      <c r="C589" s="3"/>
      <c r="D589" s="149"/>
      <c r="E589" s="159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</row>
    <row r="590" spans="1:17" ht="12.75" customHeight="1" x14ac:dyDescent="0.25">
      <c r="A590" s="2"/>
      <c r="B590" s="3"/>
      <c r="C590" s="3"/>
      <c r="D590" s="149"/>
      <c r="E590" s="159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</row>
    <row r="591" spans="1:17" ht="12.75" customHeight="1" x14ac:dyDescent="0.25">
      <c r="A591" s="2"/>
      <c r="B591" s="3"/>
      <c r="C591" s="3"/>
      <c r="D591" s="149"/>
      <c r="E591" s="159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</row>
    <row r="592" spans="1:17" ht="12.75" customHeight="1" x14ac:dyDescent="0.25">
      <c r="A592" s="2"/>
      <c r="B592" s="3"/>
      <c r="C592" s="3"/>
      <c r="D592" s="149"/>
      <c r="E592" s="159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</row>
    <row r="593" spans="1:17" ht="12.75" customHeight="1" x14ac:dyDescent="0.25">
      <c r="A593" s="2"/>
      <c r="B593" s="3"/>
      <c r="C593" s="3"/>
      <c r="D593" s="149"/>
      <c r="E593" s="159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</row>
    <row r="594" spans="1:17" ht="12.75" customHeight="1" x14ac:dyDescent="0.25">
      <c r="A594" s="2"/>
      <c r="B594" s="3"/>
      <c r="C594" s="3"/>
      <c r="D594" s="149"/>
      <c r="E594" s="159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</row>
    <row r="595" spans="1:17" ht="12.75" customHeight="1" x14ac:dyDescent="0.25">
      <c r="A595" s="2"/>
      <c r="B595" s="3"/>
      <c r="C595" s="3"/>
      <c r="D595" s="149"/>
      <c r="E595" s="159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</row>
    <row r="596" spans="1:17" ht="12.75" customHeight="1" x14ac:dyDescent="0.25">
      <c r="A596" s="2"/>
      <c r="B596" s="3"/>
      <c r="C596" s="3"/>
      <c r="D596" s="149"/>
      <c r="E596" s="159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</row>
    <row r="597" spans="1:17" ht="12.75" customHeight="1" x14ac:dyDescent="0.25">
      <c r="A597" s="2"/>
      <c r="B597" s="3"/>
      <c r="C597" s="3"/>
      <c r="D597" s="149"/>
      <c r="E597" s="159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</row>
    <row r="598" spans="1:17" ht="12.75" customHeight="1" x14ac:dyDescent="0.25">
      <c r="A598" s="2"/>
      <c r="B598" s="3"/>
      <c r="C598" s="3"/>
      <c r="D598" s="149"/>
      <c r="E598" s="159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</row>
    <row r="599" spans="1:17" ht="12.75" customHeight="1" x14ac:dyDescent="0.25">
      <c r="A599" s="2"/>
      <c r="B599" s="3"/>
      <c r="C599" s="3"/>
      <c r="D599" s="149"/>
      <c r="E599" s="159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</row>
    <row r="600" spans="1:17" ht="12.75" customHeight="1" x14ac:dyDescent="0.25">
      <c r="A600" s="2"/>
      <c r="B600" s="3"/>
      <c r="C600" s="3"/>
      <c r="D600" s="149"/>
      <c r="E600" s="159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</row>
    <row r="601" spans="1:17" ht="12.75" customHeight="1" x14ac:dyDescent="0.25">
      <c r="A601" s="2"/>
      <c r="B601" s="3"/>
      <c r="C601" s="3"/>
      <c r="D601" s="149"/>
      <c r="E601" s="159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</row>
    <row r="602" spans="1:17" ht="12.75" customHeight="1" x14ac:dyDescent="0.25">
      <c r="A602" s="2"/>
      <c r="B602" s="3"/>
      <c r="C602" s="3"/>
      <c r="D602" s="149"/>
      <c r="E602" s="159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</row>
    <row r="603" spans="1:17" ht="12.75" customHeight="1" x14ac:dyDescent="0.25">
      <c r="A603" s="2"/>
      <c r="B603" s="3"/>
      <c r="C603" s="3"/>
      <c r="D603" s="149"/>
      <c r="E603" s="159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</row>
    <row r="604" spans="1:17" ht="12.75" customHeight="1" x14ac:dyDescent="0.25">
      <c r="A604" s="2"/>
      <c r="B604" s="3"/>
      <c r="C604" s="3"/>
      <c r="D604" s="149"/>
      <c r="E604" s="159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</row>
    <row r="605" spans="1:17" ht="12.75" customHeight="1" x14ac:dyDescent="0.25">
      <c r="A605" s="2"/>
      <c r="B605" s="3"/>
      <c r="C605" s="3"/>
      <c r="D605" s="149"/>
      <c r="E605" s="159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</row>
    <row r="606" spans="1:17" ht="12.75" customHeight="1" x14ac:dyDescent="0.25">
      <c r="A606" s="2"/>
      <c r="B606" s="3"/>
      <c r="C606" s="3"/>
      <c r="D606" s="149"/>
      <c r="E606" s="159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</row>
    <row r="607" spans="1:17" ht="12.75" customHeight="1" x14ac:dyDescent="0.25">
      <c r="A607" s="2"/>
      <c r="B607" s="3"/>
      <c r="C607" s="3"/>
      <c r="D607" s="149"/>
      <c r="E607" s="159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</row>
    <row r="608" spans="1:17" ht="12.75" customHeight="1" x14ac:dyDescent="0.25">
      <c r="A608" s="2"/>
      <c r="B608" s="3"/>
      <c r="C608" s="3"/>
      <c r="D608" s="149"/>
      <c r="E608" s="159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</row>
    <row r="609" spans="1:17" ht="12.75" customHeight="1" x14ac:dyDescent="0.25">
      <c r="A609" s="2"/>
      <c r="B609" s="3"/>
      <c r="C609" s="3"/>
      <c r="D609" s="149"/>
      <c r="E609" s="159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</row>
    <row r="610" spans="1:17" ht="12.75" customHeight="1" x14ac:dyDescent="0.25">
      <c r="A610" s="2"/>
      <c r="B610" s="3"/>
      <c r="C610" s="3"/>
      <c r="D610" s="149"/>
      <c r="E610" s="159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</row>
    <row r="611" spans="1:17" ht="12.75" customHeight="1" x14ac:dyDescent="0.25">
      <c r="A611" s="2"/>
      <c r="B611" s="3"/>
      <c r="C611" s="3"/>
      <c r="D611" s="149"/>
      <c r="E611" s="159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</row>
    <row r="612" spans="1:17" ht="12.75" customHeight="1" x14ac:dyDescent="0.25">
      <c r="A612" s="2"/>
      <c r="B612" s="3"/>
      <c r="C612" s="3"/>
      <c r="D612" s="149"/>
      <c r="E612" s="159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</row>
    <row r="613" spans="1:17" ht="12.75" customHeight="1" x14ac:dyDescent="0.25">
      <c r="A613" s="2"/>
      <c r="B613" s="3"/>
      <c r="C613" s="3"/>
      <c r="D613" s="149"/>
      <c r="E613" s="159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</row>
    <row r="614" spans="1:17" ht="12.75" customHeight="1" x14ac:dyDescent="0.25">
      <c r="A614" s="2"/>
      <c r="B614" s="3"/>
      <c r="C614" s="3"/>
      <c r="D614" s="149"/>
      <c r="E614" s="159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</row>
    <row r="615" spans="1:17" ht="12.75" customHeight="1" x14ac:dyDescent="0.25">
      <c r="A615" s="2"/>
      <c r="B615" s="3"/>
      <c r="C615" s="3"/>
      <c r="D615" s="149"/>
      <c r="E615" s="159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</row>
    <row r="616" spans="1:17" ht="12.75" customHeight="1" x14ac:dyDescent="0.25">
      <c r="A616" s="2"/>
      <c r="B616" s="3"/>
      <c r="C616" s="3"/>
      <c r="D616" s="149"/>
      <c r="E616" s="159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</row>
    <row r="617" spans="1:17" ht="12.75" customHeight="1" x14ac:dyDescent="0.25">
      <c r="A617" s="2"/>
      <c r="B617" s="3"/>
      <c r="C617" s="3"/>
      <c r="D617" s="149"/>
      <c r="E617" s="159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</row>
    <row r="618" spans="1:17" ht="12.75" customHeight="1" x14ac:dyDescent="0.25">
      <c r="A618" s="2"/>
      <c r="B618" s="3"/>
      <c r="C618" s="3"/>
      <c r="D618" s="149"/>
      <c r="E618" s="159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</row>
    <row r="619" spans="1:17" ht="12.75" customHeight="1" x14ac:dyDescent="0.25">
      <c r="A619" s="2"/>
      <c r="B619" s="3"/>
      <c r="C619" s="3"/>
      <c r="D619" s="149"/>
      <c r="E619" s="159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</row>
    <row r="620" spans="1:17" ht="12.75" customHeight="1" x14ac:dyDescent="0.25">
      <c r="A620" s="2"/>
      <c r="B620" s="3"/>
      <c r="C620" s="3"/>
      <c r="D620" s="149"/>
      <c r="E620" s="159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</row>
    <row r="621" spans="1:17" ht="12.75" customHeight="1" x14ac:dyDescent="0.25">
      <c r="A621" s="2"/>
      <c r="B621" s="3"/>
      <c r="C621" s="3"/>
      <c r="D621" s="149"/>
      <c r="E621" s="159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</row>
    <row r="622" spans="1:17" ht="12.75" customHeight="1" x14ac:dyDescent="0.25">
      <c r="A622" s="2"/>
      <c r="B622" s="3"/>
      <c r="C622" s="3"/>
      <c r="D622" s="149"/>
      <c r="E622" s="159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</row>
    <row r="623" spans="1:17" ht="12.75" customHeight="1" x14ac:dyDescent="0.25">
      <c r="A623" s="2"/>
      <c r="B623" s="3"/>
      <c r="C623" s="3"/>
      <c r="D623" s="149"/>
      <c r="E623" s="159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</row>
    <row r="624" spans="1:17" ht="12.75" customHeight="1" x14ac:dyDescent="0.25">
      <c r="A624" s="2"/>
      <c r="B624" s="3"/>
      <c r="C624" s="3"/>
      <c r="D624" s="149"/>
      <c r="E624" s="159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</row>
    <row r="625" spans="1:17" ht="12.75" customHeight="1" x14ac:dyDescent="0.25">
      <c r="A625" s="2"/>
      <c r="B625" s="3"/>
      <c r="C625" s="3"/>
      <c r="D625" s="149"/>
      <c r="E625" s="159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</row>
    <row r="626" spans="1:17" ht="12.75" customHeight="1" x14ac:dyDescent="0.25">
      <c r="A626" s="2"/>
      <c r="B626" s="3"/>
      <c r="C626" s="3"/>
      <c r="D626" s="149"/>
      <c r="E626" s="159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</row>
    <row r="627" spans="1:17" ht="12.75" customHeight="1" x14ac:dyDescent="0.25">
      <c r="A627" s="2"/>
      <c r="B627" s="3"/>
      <c r="C627" s="3"/>
      <c r="D627" s="149"/>
      <c r="E627" s="159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</row>
    <row r="628" spans="1:17" ht="12.75" customHeight="1" x14ac:dyDescent="0.25">
      <c r="A628" s="2"/>
      <c r="B628" s="3"/>
      <c r="C628" s="3"/>
      <c r="D628" s="149"/>
      <c r="E628" s="159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</row>
    <row r="629" spans="1:17" ht="12.75" customHeight="1" x14ac:dyDescent="0.25">
      <c r="A629" s="2"/>
      <c r="B629" s="3"/>
      <c r="C629" s="3"/>
      <c r="D629" s="149"/>
      <c r="E629" s="159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</row>
    <row r="630" spans="1:17" ht="12.75" customHeight="1" x14ac:dyDescent="0.25">
      <c r="A630" s="2"/>
      <c r="B630" s="3"/>
      <c r="C630" s="3"/>
      <c r="D630" s="149"/>
      <c r="E630" s="159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</row>
    <row r="631" spans="1:17" ht="12.75" customHeight="1" x14ac:dyDescent="0.25">
      <c r="A631" s="2"/>
      <c r="B631" s="3"/>
      <c r="C631" s="3"/>
      <c r="D631" s="149"/>
      <c r="E631" s="159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</row>
    <row r="632" spans="1:17" ht="12.75" customHeight="1" x14ac:dyDescent="0.25">
      <c r="A632" s="2"/>
      <c r="B632" s="3"/>
      <c r="C632" s="3"/>
      <c r="D632" s="149"/>
      <c r="E632" s="159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</row>
    <row r="633" spans="1:17" ht="12.75" customHeight="1" x14ac:dyDescent="0.25">
      <c r="A633" s="2"/>
      <c r="B633" s="3"/>
      <c r="C633" s="3"/>
      <c r="D633" s="149"/>
      <c r="E633" s="159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</row>
    <row r="634" spans="1:17" ht="12.75" customHeight="1" x14ac:dyDescent="0.25">
      <c r="A634" s="2"/>
      <c r="B634" s="3"/>
      <c r="C634" s="3"/>
      <c r="D634" s="149"/>
      <c r="E634" s="159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</row>
    <row r="635" spans="1:17" ht="12.75" customHeight="1" x14ac:dyDescent="0.25">
      <c r="A635" s="2"/>
      <c r="B635" s="3"/>
      <c r="C635" s="3"/>
      <c r="D635" s="149"/>
      <c r="E635" s="159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</row>
    <row r="636" spans="1:17" ht="12.75" customHeight="1" x14ac:dyDescent="0.25">
      <c r="A636" s="2"/>
      <c r="B636" s="3"/>
      <c r="C636" s="3"/>
      <c r="D636" s="149"/>
      <c r="E636" s="159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</row>
    <row r="637" spans="1:17" ht="12.75" customHeight="1" x14ac:dyDescent="0.25">
      <c r="A637" s="2"/>
      <c r="B637" s="3"/>
      <c r="C637" s="3"/>
      <c r="D637" s="149"/>
      <c r="E637" s="159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</row>
    <row r="638" spans="1:17" ht="12.75" customHeight="1" x14ac:dyDescent="0.25">
      <c r="A638" s="2"/>
      <c r="B638" s="3"/>
      <c r="C638" s="3"/>
      <c r="D638" s="149"/>
      <c r="E638" s="159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</row>
    <row r="639" spans="1:17" ht="12.75" customHeight="1" x14ac:dyDescent="0.25">
      <c r="A639" s="2"/>
      <c r="B639" s="3"/>
      <c r="C639" s="3"/>
      <c r="D639" s="149"/>
      <c r="E639" s="159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</row>
    <row r="640" spans="1:17" ht="12.75" customHeight="1" x14ac:dyDescent="0.25">
      <c r="A640" s="2"/>
      <c r="B640" s="3"/>
      <c r="C640" s="3"/>
      <c r="D640" s="149"/>
      <c r="E640" s="159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</row>
    <row r="641" spans="1:17" ht="12.75" customHeight="1" x14ac:dyDescent="0.25">
      <c r="A641" s="2"/>
      <c r="B641" s="3"/>
      <c r="C641" s="3"/>
      <c r="D641" s="149"/>
      <c r="E641" s="159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</row>
    <row r="642" spans="1:17" ht="12.75" customHeight="1" x14ac:dyDescent="0.25">
      <c r="A642" s="2"/>
      <c r="B642" s="3"/>
      <c r="C642" s="3"/>
      <c r="D642" s="149"/>
      <c r="E642" s="159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</row>
    <row r="643" spans="1:17" ht="12.75" customHeight="1" x14ac:dyDescent="0.25">
      <c r="A643" s="2"/>
      <c r="B643" s="3"/>
      <c r="C643" s="3"/>
      <c r="D643" s="149"/>
      <c r="E643" s="159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</row>
    <row r="644" spans="1:17" ht="12.75" customHeight="1" x14ac:dyDescent="0.25">
      <c r="A644" s="2"/>
      <c r="B644" s="3"/>
      <c r="C644" s="3"/>
      <c r="D644" s="149"/>
      <c r="E644" s="159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</row>
    <row r="645" spans="1:17" ht="12.75" customHeight="1" x14ac:dyDescent="0.25">
      <c r="A645" s="2"/>
      <c r="B645" s="3"/>
      <c r="C645" s="3"/>
      <c r="D645" s="149"/>
      <c r="E645" s="159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</row>
    <row r="646" spans="1:17" ht="12.75" customHeight="1" x14ac:dyDescent="0.25">
      <c r="A646" s="2"/>
      <c r="B646" s="3"/>
      <c r="C646" s="3"/>
      <c r="D646" s="149"/>
      <c r="E646" s="159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</row>
    <row r="647" spans="1:17" ht="12.75" customHeight="1" x14ac:dyDescent="0.25">
      <c r="A647" s="2"/>
      <c r="B647" s="3"/>
      <c r="C647" s="3"/>
      <c r="D647" s="149"/>
      <c r="E647" s="159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</row>
    <row r="648" spans="1:17" ht="12.75" customHeight="1" x14ac:dyDescent="0.25">
      <c r="A648" s="2"/>
      <c r="B648" s="3"/>
      <c r="C648" s="3"/>
      <c r="D648" s="149"/>
      <c r="E648" s="159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</row>
    <row r="649" spans="1:17" ht="12.75" customHeight="1" x14ac:dyDescent="0.25">
      <c r="A649" s="2"/>
      <c r="B649" s="3"/>
      <c r="C649" s="3"/>
      <c r="D649" s="149"/>
      <c r="E649" s="159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</row>
    <row r="650" spans="1:17" ht="12.75" customHeight="1" x14ac:dyDescent="0.25">
      <c r="A650" s="2"/>
      <c r="B650" s="3"/>
      <c r="C650" s="3"/>
      <c r="D650" s="149"/>
      <c r="E650" s="159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</row>
    <row r="651" spans="1:17" ht="12.75" customHeight="1" x14ac:dyDescent="0.25">
      <c r="A651" s="2"/>
      <c r="B651" s="3"/>
      <c r="C651" s="3"/>
      <c r="D651" s="149"/>
      <c r="E651" s="159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</row>
    <row r="652" spans="1:17" ht="12.75" customHeight="1" x14ac:dyDescent="0.25">
      <c r="A652" s="2"/>
      <c r="B652" s="3"/>
      <c r="C652" s="3"/>
      <c r="D652" s="149"/>
      <c r="E652" s="159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</row>
    <row r="653" spans="1:17" ht="12.75" customHeight="1" x14ac:dyDescent="0.25">
      <c r="A653" s="2"/>
      <c r="B653" s="3"/>
      <c r="C653" s="3"/>
      <c r="D653" s="149"/>
      <c r="E653" s="159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</row>
    <row r="654" spans="1:17" ht="12.75" customHeight="1" x14ac:dyDescent="0.25">
      <c r="A654" s="2"/>
      <c r="B654" s="3"/>
      <c r="C654" s="3"/>
      <c r="D654" s="149"/>
      <c r="E654" s="159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</row>
    <row r="655" spans="1:17" ht="12.75" customHeight="1" x14ac:dyDescent="0.25">
      <c r="A655" s="2"/>
      <c r="B655" s="3"/>
      <c r="C655" s="3"/>
      <c r="D655" s="149"/>
      <c r="E655" s="159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</row>
    <row r="656" spans="1:17" ht="12.75" customHeight="1" x14ac:dyDescent="0.25">
      <c r="A656" s="2"/>
      <c r="B656" s="3"/>
      <c r="C656" s="3"/>
      <c r="D656" s="149"/>
      <c r="E656" s="159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</row>
    <row r="657" spans="1:17" ht="12.75" customHeight="1" x14ac:dyDescent="0.25">
      <c r="A657" s="2"/>
      <c r="B657" s="3"/>
      <c r="C657" s="3"/>
      <c r="D657" s="149"/>
      <c r="E657" s="159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</row>
    <row r="658" spans="1:17" ht="12.75" customHeight="1" x14ac:dyDescent="0.25">
      <c r="A658" s="2"/>
      <c r="B658" s="3"/>
      <c r="C658" s="3"/>
      <c r="D658" s="149"/>
      <c r="E658" s="159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</row>
    <row r="659" spans="1:17" ht="12.75" customHeight="1" x14ac:dyDescent="0.25">
      <c r="A659" s="2"/>
      <c r="B659" s="3"/>
      <c r="C659" s="3"/>
      <c r="D659" s="149"/>
      <c r="E659" s="159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</row>
    <row r="660" spans="1:17" ht="12.75" customHeight="1" x14ac:dyDescent="0.25">
      <c r="A660" s="2"/>
      <c r="B660" s="3"/>
      <c r="C660" s="3"/>
      <c r="D660" s="149"/>
      <c r="E660" s="159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</row>
    <row r="661" spans="1:17" ht="12.75" customHeight="1" x14ac:dyDescent="0.25">
      <c r="A661" s="2"/>
      <c r="B661" s="3"/>
      <c r="C661" s="3"/>
      <c r="D661" s="149"/>
      <c r="E661" s="159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</row>
    <row r="662" spans="1:17" ht="12.75" customHeight="1" x14ac:dyDescent="0.25">
      <c r="A662" s="2"/>
      <c r="B662" s="3"/>
      <c r="C662" s="3"/>
      <c r="D662" s="149"/>
      <c r="E662" s="159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</row>
    <row r="663" spans="1:17" ht="12.75" customHeight="1" x14ac:dyDescent="0.25">
      <c r="A663" s="2"/>
      <c r="B663" s="3"/>
      <c r="C663" s="3"/>
      <c r="D663" s="149"/>
      <c r="E663" s="159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</row>
    <row r="664" spans="1:17" ht="12.75" customHeight="1" x14ac:dyDescent="0.25">
      <c r="A664" s="2"/>
      <c r="B664" s="3"/>
      <c r="C664" s="3"/>
      <c r="D664" s="149"/>
      <c r="E664" s="159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</row>
    <row r="665" spans="1:17" ht="12.75" customHeight="1" x14ac:dyDescent="0.25">
      <c r="A665" s="2"/>
      <c r="B665" s="3"/>
      <c r="C665" s="3"/>
      <c r="D665" s="149"/>
      <c r="E665" s="159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</row>
    <row r="666" spans="1:17" ht="12.75" customHeight="1" x14ac:dyDescent="0.25">
      <c r="A666" s="2"/>
      <c r="B666" s="3"/>
      <c r="C666" s="3"/>
      <c r="D666" s="149"/>
      <c r="E666" s="159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</row>
    <row r="667" spans="1:17" ht="12.75" customHeight="1" x14ac:dyDescent="0.25">
      <c r="A667" s="2"/>
      <c r="B667" s="3"/>
      <c r="C667" s="3"/>
      <c r="D667" s="149"/>
      <c r="E667" s="159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</row>
    <row r="668" spans="1:17" ht="12.75" customHeight="1" x14ac:dyDescent="0.25">
      <c r="A668" s="2"/>
      <c r="B668" s="3"/>
      <c r="C668" s="3"/>
      <c r="D668" s="149"/>
      <c r="E668" s="159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</row>
    <row r="669" spans="1:17" ht="12.75" customHeight="1" x14ac:dyDescent="0.25">
      <c r="A669" s="2"/>
      <c r="B669" s="3"/>
      <c r="C669" s="3"/>
      <c r="D669" s="149"/>
      <c r="E669" s="159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</row>
    <row r="670" spans="1:17" ht="12.75" customHeight="1" x14ac:dyDescent="0.25">
      <c r="A670" s="2"/>
      <c r="B670" s="3"/>
      <c r="C670" s="3"/>
      <c r="D670" s="149"/>
      <c r="E670" s="159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</row>
    <row r="671" spans="1:17" ht="12.75" customHeight="1" x14ac:dyDescent="0.25">
      <c r="A671" s="2"/>
      <c r="B671" s="3"/>
      <c r="C671" s="3"/>
      <c r="D671" s="149"/>
      <c r="E671" s="159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</row>
    <row r="672" spans="1:17" ht="12.75" customHeight="1" x14ac:dyDescent="0.25">
      <c r="A672" s="2"/>
      <c r="B672" s="3"/>
      <c r="C672" s="3"/>
      <c r="D672" s="149"/>
      <c r="E672" s="159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</row>
    <row r="673" spans="1:17" ht="12.75" customHeight="1" x14ac:dyDescent="0.25">
      <c r="A673" s="2"/>
      <c r="B673" s="3"/>
      <c r="C673" s="3"/>
      <c r="D673" s="149"/>
      <c r="E673" s="159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</row>
    <row r="674" spans="1:17" ht="12.75" customHeight="1" x14ac:dyDescent="0.25">
      <c r="A674" s="2"/>
      <c r="B674" s="3"/>
      <c r="C674" s="3"/>
      <c r="D674" s="149"/>
      <c r="E674" s="159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</row>
    <row r="675" spans="1:17" ht="12.75" customHeight="1" x14ac:dyDescent="0.25">
      <c r="A675" s="2"/>
      <c r="B675" s="3"/>
      <c r="C675" s="3"/>
      <c r="D675" s="149"/>
      <c r="E675" s="159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</row>
    <row r="676" spans="1:17" ht="12.75" customHeight="1" x14ac:dyDescent="0.25">
      <c r="A676" s="2"/>
      <c r="B676" s="3"/>
      <c r="C676" s="3"/>
      <c r="D676" s="149"/>
      <c r="E676" s="159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</row>
    <row r="677" spans="1:17" ht="12.75" customHeight="1" x14ac:dyDescent="0.25">
      <c r="A677" s="2"/>
      <c r="B677" s="3"/>
      <c r="C677" s="3"/>
      <c r="D677" s="149"/>
      <c r="E677" s="159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</row>
    <row r="678" spans="1:17" ht="12.75" customHeight="1" x14ac:dyDescent="0.25">
      <c r="A678" s="2"/>
      <c r="B678" s="3"/>
      <c r="C678" s="3"/>
      <c r="D678" s="149"/>
      <c r="E678" s="159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</row>
    <row r="679" spans="1:17" ht="12.75" customHeight="1" x14ac:dyDescent="0.25">
      <c r="A679" s="2"/>
      <c r="B679" s="3"/>
      <c r="C679" s="3"/>
      <c r="D679" s="149"/>
      <c r="E679" s="159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</row>
    <row r="680" spans="1:17" ht="12.75" customHeight="1" x14ac:dyDescent="0.25">
      <c r="A680" s="2"/>
      <c r="B680" s="3"/>
      <c r="C680" s="3"/>
      <c r="D680" s="149"/>
      <c r="E680" s="159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</row>
    <row r="681" spans="1:17" ht="12.75" customHeight="1" x14ac:dyDescent="0.25">
      <c r="A681" s="2"/>
      <c r="B681" s="3"/>
      <c r="C681" s="3"/>
      <c r="D681" s="149"/>
      <c r="E681" s="159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</row>
    <row r="682" spans="1:17" ht="12.75" customHeight="1" x14ac:dyDescent="0.25">
      <c r="A682" s="2"/>
      <c r="B682" s="3"/>
      <c r="C682" s="3"/>
      <c r="D682" s="149"/>
      <c r="E682" s="159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</row>
    <row r="683" spans="1:17" ht="12.75" customHeight="1" x14ac:dyDescent="0.25">
      <c r="A683" s="2"/>
      <c r="B683" s="3"/>
      <c r="C683" s="3"/>
      <c r="D683" s="149"/>
      <c r="E683" s="159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</row>
    <row r="684" spans="1:17" ht="12.75" customHeight="1" x14ac:dyDescent="0.25">
      <c r="A684" s="2"/>
      <c r="B684" s="3"/>
      <c r="C684" s="3"/>
      <c r="D684" s="149"/>
      <c r="E684" s="159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</row>
    <row r="685" spans="1:17" ht="12.75" customHeight="1" x14ac:dyDescent="0.25">
      <c r="A685" s="2"/>
      <c r="B685" s="3"/>
      <c r="C685" s="3"/>
      <c r="D685" s="149"/>
      <c r="E685" s="159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</row>
    <row r="686" spans="1:17" ht="12.75" customHeight="1" x14ac:dyDescent="0.25">
      <c r="A686" s="2"/>
      <c r="B686" s="3"/>
      <c r="C686" s="3"/>
      <c r="D686" s="149"/>
      <c r="E686" s="159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</row>
    <row r="687" spans="1:17" ht="12.75" customHeight="1" x14ac:dyDescent="0.25">
      <c r="A687" s="2"/>
      <c r="B687" s="3"/>
      <c r="C687" s="3"/>
      <c r="D687" s="149"/>
      <c r="E687" s="159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</row>
    <row r="688" spans="1:17" ht="12.75" customHeight="1" x14ac:dyDescent="0.25">
      <c r="A688" s="2"/>
      <c r="B688" s="3"/>
      <c r="C688" s="3"/>
      <c r="D688" s="149"/>
      <c r="E688" s="159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</row>
    <row r="689" spans="1:17" ht="12.75" customHeight="1" x14ac:dyDescent="0.25">
      <c r="A689" s="2"/>
      <c r="B689" s="3"/>
      <c r="C689" s="3"/>
      <c r="D689" s="149"/>
      <c r="E689" s="159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</row>
    <row r="690" spans="1:17" ht="12.75" customHeight="1" x14ac:dyDescent="0.25">
      <c r="A690" s="2"/>
      <c r="B690" s="3"/>
      <c r="C690" s="3"/>
      <c r="D690" s="149"/>
      <c r="E690" s="159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</row>
    <row r="691" spans="1:17" ht="12.75" customHeight="1" x14ac:dyDescent="0.25">
      <c r="A691" s="2"/>
      <c r="B691" s="3"/>
      <c r="C691" s="3"/>
      <c r="D691" s="149"/>
      <c r="E691" s="159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</row>
    <row r="692" spans="1:17" ht="12.75" customHeight="1" x14ac:dyDescent="0.25">
      <c r="A692" s="2"/>
      <c r="B692" s="3"/>
      <c r="C692" s="3"/>
      <c r="D692" s="149"/>
      <c r="E692" s="159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</row>
    <row r="693" spans="1:17" ht="12.75" customHeight="1" x14ac:dyDescent="0.25">
      <c r="A693" s="2"/>
      <c r="B693" s="3"/>
      <c r="C693" s="3"/>
      <c r="D693" s="149"/>
      <c r="E693" s="159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</row>
    <row r="694" spans="1:17" ht="12.75" customHeight="1" x14ac:dyDescent="0.25">
      <c r="A694" s="2"/>
      <c r="B694" s="3"/>
      <c r="C694" s="3"/>
      <c r="D694" s="149"/>
      <c r="E694" s="159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</row>
    <row r="695" spans="1:17" ht="12.75" customHeight="1" x14ac:dyDescent="0.25">
      <c r="A695" s="2"/>
      <c r="B695" s="3"/>
      <c r="C695" s="3"/>
      <c r="D695" s="149"/>
      <c r="E695" s="159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</row>
    <row r="696" spans="1:17" ht="12.75" customHeight="1" x14ac:dyDescent="0.25">
      <c r="A696" s="2"/>
      <c r="B696" s="3"/>
      <c r="C696" s="3"/>
      <c r="D696" s="149"/>
      <c r="E696" s="159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</row>
    <row r="697" spans="1:17" ht="12.75" customHeight="1" x14ac:dyDescent="0.25">
      <c r="A697" s="2"/>
      <c r="B697" s="3"/>
      <c r="C697" s="3"/>
      <c r="D697" s="149"/>
      <c r="E697" s="159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</row>
    <row r="698" spans="1:17" ht="12.75" customHeight="1" x14ac:dyDescent="0.25">
      <c r="A698" s="2"/>
      <c r="B698" s="3"/>
      <c r="C698" s="3"/>
      <c r="D698" s="149"/>
      <c r="E698" s="159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</row>
    <row r="699" spans="1:17" ht="12.75" customHeight="1" x14ac:dyDescent="0.25">
      <c r="A699" s="2"/>
      <c r="B699" s="3"/>
      <c r="C699" s="3"/>
      <c r="D699" s="149"/>
      <c r="E699" s="159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</row>
    <row r="700" spans="1:17" ht="12.75" customHeight="1" x14ac:dyDescent="0.25">
      <c r="A700" s="2"/>
      <c r="B700" s="3"/>
      <c r="C700" s="3"/>
      <c r="D700" s="149"/>
      <c r="E700" s="159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</row>
    <row r="701" spans="1:17" ht="12.75" customHeight="1" x14ac:dyDescent="0.25">
      <c r="A701" s="2"/>
      <c r="B701" s="3"/>
      <c r="C701" s="3"/>
      <c r="D701" s="149"/>
      <c r="E701" s="159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</row>
    <row r="702" spans="1:17" ht="12.75" customHeight="1" x14ac:dyDescent="0.25">
      <c r="A702" s="2"/>
      <c r="B702" s="3"/>
      <c r="C702" s="3"/>
      <c r="D702" s="149"/>
      <c r="E702" s="159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</row>
    <row r="703" spans="1:17" ht="12.75" customHeight="1" x14ac:dyDescent="0.25">
      <c r="A703" s="2"/>
      <c r="B703" s="3"/>
      <c r="C703" s="3"/>
      <c r="D703" s="149"/>
      <c r="E703" s="159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</row>
    <row r="704" spans="1:17" ht="12.75" customHeight="1" x14ac:dyDescent="0.25">
      <c r="A704" s="2"/>
      <c r="B704" s="3"/>
      <c r="C704" s="3"/>
      <c r="D704" s="149"/>
      <c r="E704" s="159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</row>
    <row r="705" spans="1:17" ht="12.75" customHeight="1" x14ac:dyDescent="0.25">
      <c r="A705" s="2"/>
      <c r="B705" s="3"/>
      <c r="C705" s="3"/>
      <c r="D705" s="149"/>
      <c r="E705" s="159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</row>
    <row r="706" spans="1:17" ht="12.75" customHeight="1" x14ac:dyDescent="0.25">
      <c r="A706" s="2"/>
      <c r="B706" s="3"/>
      <c r="C706" s="3"/>
      <c r="D706" s="149"/>
      <c r="E706" s="159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</row>
    <row r="707" spans="1:17" ht="12.75" customHeight="1" x14ac:dyDescent="0.25">
      <c r="A707" s="2"/>
      <c r="B707" s="3"/>
      <c r="C707" s="3"/>
      <c r="D707" s="149"/>
      <c r="E707" s="159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</row>
    <row r="708" spans="1:17" ht="12.75" customHeight="1" x14ac:dyDescent="0.25">
      <c r="A708" s="2"/>
      <c r="B708" s="3"/>
      <c r="C708" s="3"/>
      <c r="D708" s="149"/>
      <c r="E708" s="159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</row>
    <row r="709" spans="1:17" ht="12.75" customHeight="1" x14ac:dyDescent="0.25">
      <c r="A709" s="2"/>
      <c r="B709" s="3"/>
      <c r="C709" s="3"/>
      <c r="D709" s="149"/>
      <c r="E709" s="159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</row>
    <row r="710" spans="1:17" ht="12.75" customHeight="1" x14ac:dyDescent="0.25">
      <c r="A710" s="2"/>
      <c r="B710" s="3"/>
      <c r="C710" s="3"/>
      <c r="D710" s="149"/>
      <c r="E710" s="159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</row>
    <row r="711" spans="1:17" ht="12.75" customHeight="1" x14ac:dyDescent="0.25">
      <c r="A711" s="2"/>
      <c r="B711" s="3"/>
      <c r="C711" s="3"/>
      <c r="D711" s="149"/>
      <c r="E711" s="159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</row>
    <row r="712" spans="1:17" ht="12.75" customHeight="1" x14ac:dyDescent="0.25">
      <c r="A712" s="2"/>
      <c r="B712" s="3"/>
      <c r="C712" s="3"/>
      <c r="D712" s="149"/>
      <c r="E712" s="159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</row>
    <row r="713" spans="1:17" ht="12.75" customHeight="1" x14ac:dyDescent="0.25">
      <c r="A713" s="2"/>
      <c r="B713" s="3"/>
      <c r="C713" s="3"/>
      <c r="D713" s="149"/>
      <c r="E713" s="159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</row>
    <row r="714" spans="1:17" ht="12.75" customHeight="1" x14ac:dyDescent="0.25">
      <c r="A714" s="2"/>
      <c r="B714" s="3"/>
      <c r="C714" s="3"/>
      <c r="D714" s="149"/>
      <c r="E714" s="159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</row>
    <row r="715" spans="1:17" ht="12.75" customHeight="1" x14ac:dyDescent="0.25">
      <c r="A715" s="2"/>
      <c r="B715" s="3"/>
      <c r="C715" s="3"/>
      <c r="D715" s="149"/>
      <c r="E715" s="159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</row>
    <row r="716" spans="1:17" ht="12.75" customHeight="1" x14ac:dyDescent="0.25">
      <c r="A716" s="2"/>
      <c r="B716" s="3"/>
      <c r="C716" s="3"/>
      <c r="D716" s="149"/>
      <c r="E716" s="159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</row>
    <row r="717" spans="1:17" ht="12.75" customHeight="1" x14ac:dyDescent="0.25">
      <c r="A717" s="2"/>
      <c r="B717" s="3"/>
      <c r="C717" s="3"/>
      <c r="D717" s="149"/>
      <c r="E717" s="159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</row>
    <row r="718" spans="1:17" ht="12.75" customHeight="1" x14ac:dyDescent="0.25">
      <c r="A718" s="2"/>
      <c r="B718" s="3"/>
      <c r="C718" s="3"/>
      <c r="D718" s="149"/>
      <c r="E718" s="159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</row>
    <row r="719" spans="1:17" ht="12.75" customHeight="1" x14ac:dyDescent="0.25">
      <c r="A719" s="2"/>
      <c r="B719" s="3"/>
      <c r="C719" s="3"/>
      <c r="D719" s="149"/>
      <c r="E719" s="159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</row>
    <row r="720" spans="1:17" ht="12.75" customHeight="1" x14ac:dyDescent="0.25">
      <c r="A720" s="2"/>
      <c r="B720" s="3"/>
      <c r="C720" s="3"/>
      <c r="D720" s="149"/>
      <c r="E720" s="159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</row>
    <row r="721" spans="1:17" ht="12.75" customHeight="1" x14ac:dyDescent="0.25">
      <c r="A721" s="2"/>
      <c r="B721" s="3"/>
      <c r="C721" s="3"/>
      <c r="D721" s="149"/>
      <c r="E721" s="159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</row>
    <row r="722" spans="1:17" ht="12.75" customHeight="1" x14ac:dyDescent="0.25">
      <c r="A722" s="2"/>
      <c r="B722" s="3"/>
      <c r="C722" s="3"/>
      <c r="D722" s="149"/>
      <c r="E722" s="159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</row>
    <row r="723" spans="1:17" ht="12.75" customHeight="1" x14ac:dyDescent="0.25">
      <c r="A723" s="2"/>
      <c r="B723" s="3"/>
      <c r="C723" s="3"/>
      <c r="D723" s="149"/>
      <c r="E723" s="159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</row>
    <row r="724" spans="1:17" ht="12.75" customHeight="1" x14ac:dyDescent="0.25">
      <c r="A724" s="2"/>
      <c r="B724" s="3"/>
      <c r="C724" s="3"/>
      <c r="D724" s="149"/>
      <c r="E724" s="159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</row>
    <row r="725" spans="1:17" ht="12.75" customHeight="1" x14ac:dyDescent="0.25">
      <c r="A725" s="2"/>
      <c r="B725" s="3"/>
      <c r="C725" s="3"/>
      <c r="D725" s="149"/>
      <c r="E725" s="159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</row>
    <row r="726" spans="1:17" ht="12.75" customHeight="1" x14ac:dyDescent="0.25">
      <c r="A726" s="2"/>
      <c r="B726" s="3"/>
      <c r="C726" s="3"/>
      <c r="D726" s="149"/>
      <c r="E726" s="159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</row>
    <row r="727" spans="1:17" ht="12.75" customHeight="1" x14ac:dyDescent="0.25">
      <c r="A727" s="2"/>
      <c r="B727" s="3"/>
      <c r="C727" s="3"/>
      <c r="D727" s="149"/>
      <c r="E727" s="159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</row>
    <row r="728" spans="1:17" ht="12.75" customHeight="1" x14ac:dyDescent="0.25">
      <c r="A728" s="2"/>
      <c r="B728" s="3"/>
      <c r="C728" s="3"/>
      <c r="D728" s="149"/>
      <c r="E728" s="159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</row>
    <row r="729" spans="1:17" ht="12.75" customHeight="1" x14ac:dyDescent="0.25">
      <c r="A729" s="2"/>
      <c r="B729" s="3"/>
      <c r="C729" s="3"/>
      <c r="D729" s="149"/>
      <c r="E729" s="159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</row>
    <row r="730" spans="1:17" ht="12.75" customHeight="1" x14ac:dyDescent="0.25">
      <c r="A730" s="2"/>
      <c r="B730" s="3"/>
      <c r="C730" s="3"/>
      <c r="D730" s="149"/>
      <c r="E730" s="159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</row>
    <row r="731" spans="1:17" ht="12.75" customHeight="1" x14ac:dyDescent="0.25">
      <c r="A731" s="2"/>
      <c r="B731" s="3"/>
      <c r="C731" s="3"/>
      <c r="D731" s="149"/>
      <c r="E731" s="159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</row>
    <row r="732" spans="1:17" ht="12.75" customHeight="1" x14ac:dyDescent="0.25">
      <c r="A732" s="2"/>
      <c r="B732" s="3"/>
      <c r="C732" s="3"/>
      <c r="D732" s="149"/>
      <c r="E732" s="159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</row>
    <row r="733" spans="1:17" ht="12.75" customHeight="1" x14ac:dyDescent="0.25">
      <c r="A733" s="2"/>
      <c r="B733" s="3"/>
      <c r="C733" s="3"/>
      <c r="D733" s="149"/>
      <c r="E733" s="159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</row>
    <row r="734" spans="1:17" ht="12.75" customHeight="1" x14ac:dyDescent="0.25">
      <c r="A734" s="2"/>
      <c r="B734" s="3"/>
      <c r="C734" s="3"/>
      <c r="D734" s="149"/>
      <c r="E734" s="159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</row>
    <row r="735" spans="1:17" ht="12.75" customHeight="1" x14ac:dyDescent="0.25">
      <c r="A735" s="2"/>
      <c r="B735" s="3"/>
      <c r="C735" s="3"/>
      <c r="D735" s="149"/>
      <c r="E735" s="159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</row>
    <row r="736" spans="1:17" ht="12.75" customHeight="1" x14ac:dyDescent="0.25">
      <c r="A736" s="2"/>
      <c r="B736" s="3"/>
      <c r="C736" s="3"/>
      <c r="D736" s="149"/>
      <c r="E736" s="159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</row>
    <row r="737" spans="1:17" ht="12.75" customHeight="1" x14ac:dyDescent="0.25">
      <c r="A737" s="2"/>
      <c r="B737" s="3"/>
      <c r="C737" s="3"/>
      <c r="D737" s="149"/>
      <c r="E737" s="159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</row>
    <row r="738" spans="1:17" ht="12.75" customHeight="1" x14ac:dyDescent="0.25">
      <c r="A738" s="2"/>
      <c r="B738" s="3"/>
      <c r="C738" s="3"/>
      <c r="D738" s="149"/>
      <c r="E738" s="159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</row>
    <row r="739" spans="1:17" ht="12.75" customHeight="1" x14ac:dyDescent="0.25">
      <c r="A739" s="2"/>
      <c r="B739" s="3"/>
      <c r="C739" s="3"/>
      <c r="D739" s="149"/>
      <c r="E739" s="159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</row>
    <row r="740" spans="1:17" ht="12.75" customHeight="1" x14ac:dyDescent="0.25">
      <c r="A740" s="2"/>
      <c r="B740" s="3"/>
      <c r="C740" s="3"/>
      <c r="D740" s="149"/>
      <c r="E740" s="159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</row>
    <row r="741" spans="1:17" ht="12.75" customHeight="1" x14ac:dyDescent="0.25">
      <c r="A741" s="2"/>
      <c r="B741" s="3"/>
      <c r="C741" s="3"/>
      <c r="D741" s="149"/>
      <c r="E741" s="159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</row>
    <row r="742" spans="1:17" ht="12.75" customHeight="1" x14ac:dyDescent="0.25">
      <c r="A742" s="2"/>
      <c r="B742" s="3"/>
      <c r="C742" s="3"/>
      <c r="D742" s="149"/>
      <c r="E742" s="159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</row>
    <row r="743" spans="1:17" ht="12.75" customHeight="1" x14ac:dyDescent="0.25">
      <c r="A743" s="2"/>
      <c r="B743" s="3"/>
      <c r="C743" s="3"/>
      <c r="D743" s="149"/>
      <c r="E743" s="159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</row>
    <row r="744" spans="1:17" ht="12.75" customHeight="1" x14ac:dyDescent="0.25">
      <c r="A744" s="2"/>
      <c r="B744" s="3"/>
      <c r="C744" s="3"/>
      <c r="D744" s="149"/>
      <c r="E744" s="159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</row>
    <row r="745" spans="1:17" ht="12.75" customHeight="1" x14ac:dyDescent="0.25">
      <c r="A745" s="2"/>
      <c r="B745" s="3"/>
      <c r="C745" s="3"/>
      <c r="D745" s="149"/>
      <c r="E745" s="159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</row>
    <row r="746" spans="1:17" ht="12.75" customHeight="1" x14ac:dyDescent="0.25">
      <c r="A746" s="2"/>
      <c r="B746" s="3"/>
      <c r="C746" s="3"/>
      <c r="D746" s="149"/>
      <c r="E746" s="159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</row>
    <row r="747" spans="1:17" ht="12.75" customHeight="1" x14ac:dyDescent="0.25">
      <c r="A747" s="2"/>
      <c r="B747" s="3"/>
      <c r="C747" s="3"/>
      <c r="D747" s="149"/>
      <c r="E747" s="159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</row>
    <row r="748" spans="1:17" ht="12.75" customHeight="1" x14ac:dyDescent="0.25">
      <c r="A748" s="2"/>
      <c r="B748" s="3"/>
      <c r="C748" s="3"/>
      <c r="D748" s="149"/>
      <c r="E748" s="159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</row>
    <row r="749" spans="1:17" ht="12.75" customHeight="1" x14ac:dyDescent="0.25">
      <c r="A749" s="2"/>
      <c r="B749" s="3"/>
      <c r="C749" s="3"/>
      <c r="D749" s="149"/>
      <c r="E749" s="159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</row>
    <row r="750" spans="1:17" ht="12.75" customHeight="1" x14ac:dyDescent="0.25">
      <c r="A750" s="2"/>
      <c r="B750" s="3"/>
      <c r="C750" s="3"/>
      <c r="D750" s="149"/>
      <c r="E750" s="159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</row>
    <row r="751" spans="1:17" ht="12.75" customHeight="1" x14ac:dyDescent="0.25">
      <c r="A751" s="2"/>
      <c r="B751" s="3"/>
      <c r="C751" s="3"/>
      <c r="D751" s="149"/>
      <c r="E751" s="159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</row>
    <row r="752" spans="1:17" ht="12.75" customHeight="1" x14ac:dyDescent="0.25">
      <c r="A752" s="2"/>
      <c r="B752" s="3"/>
      <c r="C752" s="3"/>
      <c r="D752" s="149"/>
      <c r="E752" s="159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</row>
    <row r="753" spans="1:17" ht="12.75" customHeight="1" x14ac:dyDescent="0.25">
      <c r="A753" s="2"/>
      <c r="B753" s="3"/>
      <c r="C753" s="3"/>
      <c r="D753" s="149"/>
      <c r="E753" s="159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</row>
    <row r="754" spans="1:17" ht="12.75" customHeight="1" x14ac:dyDescent="0.25">
      <c r="A754" s="2"/>
      <c r="B754" s="3"/>
      <c r="C754" s="3"/>
      <c r="D754" s="149"/>
      <c r="E754" s="159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</row>
    <row r="755" spans="1:17" ht="12.75" customHeight="1" x14ac:dyDescent="0.25">
      <c r="A755" s="2"/>
      <c r="B755" s="3"/>
      <c r="C755" s="3"/>
      <c r="D755" s="149"/>
      <c r="E755" s="159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</row>
    <row r="756" spans="1:17" ht="12.75" customHeight="1" x14ac:dyDescent="0.25">
      <c r="A756" s="2"/>
      <c r="B756" s="3"/>
      <c r="C756" s="3"/>
      <c r="D756" s="149"/>
      <c r="E756" s="159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</row>
    <row r="757" spans="1:17" ht="12.75" customHeight="1" x14ac:dyDescent="0.25">
      <c r="A757" s="2"/>
      <c r="B757" s="3"/>
      <c r="C757" s="3"/>
      <c r="D757" s="149"/>
      <c r="E757" s="159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</row>
    <row r="758" spans="1:17" ht="12.75" customHeight="1" x14ac:dyDescent="0.25">
      <c r="A758" s="2"/>
      <c r="B758" s="3"/>
      <c r="C758" s="3"/>
      <c r="D758" s="149"/>
      <c r="E758" s="159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</row>
    <row r="759" spans="1:17" ht="12.75" customHeight="1" x14ac:dyDescent="0.25">
      <c r="A759" s="2"/>
      <c r="B759" s="3"/>
      <c r="C759" s="3"/>
      <c r="D759" s="149"/>
      <c r="E759" s="159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</row>
    <row r="760" spans="1:17" ht="12.75" customHeight="1" x14ac:dyDescent="0.25">
      <c r="A760" s="2"/>
      <c r="B760" s="3"/>
      <c r="C760" s="3"/>
      <c r="D760" s="149"/>
      <c r="E760" s="159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</row>
    <row r="761" spans="1:17" ht="12.75" customHeight="1" x14ac:dyDescent="0.25">
      <c r="A761" s="2"/>
      <c r="B761" s="3"/>
      <c r="C761" s="3"/>
      <c r="D761" s="149"/>
      <c r="E761" s="159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</row>
    <row r="762" spans="1:17" ht="12.75" customHeight="1" x14ac:dyDescent="0.25">
      <c r="A762" s="2"/>
      <c r="B762" s="3"/>
      <c r="C762" s="3"/>
      <c r="D762" s="149"/>
      <c r="E762" s="159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</row>
    <row r="763" spans="1:17" ht="12.75" customHeight="1" x14ac:dyDescent="0.25">
      <c r="A763" s="2"/>
      <c r="B763" s="3"/>
      <c r="C763" s="3"/>
      <c r="D763" s="149"/>
      <c r="E763" s="159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</row>
    <row r="764" spans="1:17" ht="12.75" customHeight="1" x14ac:dyDescent="0.25">
      <c r="A764" s="2"/>
      <c r="B764" s="3"/>
      <c r="C764" s="3"/>
      <c r="D764" s="149"/>
      <c r="E764" s="159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</row>
    <row r="765" spans="1:17" ht="12.75" customHeight="1" x14ac:dyDescent="0.25">
      <c r="A765" s="2"/>
      <c r="B765" s="3"/>
      <c r="C765" s="3"/>
      <c r="D765" s="149"/>
      <c r="E765" s="159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</row>
    <row r="766" spans="1:17" ht="12.75" customHeight="1" x14ac:dyDescent="0.25">
      <c r="A766" s="2"/>
      <c r="B766" s="3"/>
      <c r="C766" s="3"/>
      <c r="D766" s="149"/>
      <c r="E766" s="159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</row>
    <row r="767" spans="1:17" ht="12.75" customHeight="1" x14ac:dyDescent="0.25">
      <c r="A767" s="2"/>
      <c r="B767" s="3"/>
      <c r="C767" s="3"/>
      <c r="D767" s="149"/>
      <c r="E767" s="159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</row>
    <row r="768" spans="1:17" ht="12.75" customHeight="1" x14ac:dyDescent="0.25">
      <c r="A768" s="2"/>
      <c r="B768" s="3"/>
      <c r="C768" s="3"/>
      <c r="D768" s="149"/>
      <c r="E768" s="159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</row>
    <row r="769" spans="1:17" ht="12.75" customHeight="1" x14ac:dyDescent="0.25">
      <c r="A769" s="2"/>
      <c r="B769" s="3"/>
      <c r="C769" s="3"/>
      <c r="D769" s="149"/>
      <c r="E769" s="159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</row>
    <row r="770" spans="1:17" ht="12.75" customHeight="1" x14ac:dyDescent="0.25">
      <c r="A770" s="2"/>
      <c r="B770" s="3"/>
      <c r="C770" s="3"/>
      <c r="D770" s="149"/>
      <c r="E770" s="159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</row>
    <row r="771" spans="1:17" ht="12.75" customHeight="1" x14ac:dyDescent="0.25">
      <c r="A771" s="2"/>
      <c r="B771" s="3"/>
      <c r="C771" s="3"/>
      <c r="D771" s="149"/>
      <c r="E771" s="159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</row>
    <row r="772" spans="1:17" ht="12.75" customHeight="1" x14ac:dyDescent="0.25">
      <c r="A772" s="2"/>
      <c r="B772" s="3"/>
      <c r="C772" s="3"/>
      <c r="D772" s="149"/>
      <c r="E772" s="159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</row>
    <row r="773" spans="1:17" ht="12.75" customHeight="1" x14ac:dyDescent="0.25">
      <c r="A773" s="2"/>
      <c r="B773" s="3"/>
      <c r="C773" s="3"/>
      <c r="D773" s="149"/>
      <c r="E773" s="159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</row>
    <row r="774" spans="1:17" ht="12.75" customHeight="1" x14ac:dyDescent="0.25">
      <c r="A774" s="2"/>
      <c r="B774" s="3"/>
      <c r="C774" s="3"/>
      <c r="D774" s="149"/>
      <c r="E774" s="159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</row>
    <row r="775" spans="1:17" ht="12.75" customHeight="1" x14ac:dyDescent="0.25">
      <c r="A775" s="2"/>
      <c r="B775" s="3"/>
      <c r="C775" s="3"/>
      <c r="D775" s="149"/>
      <c r="E775" s="159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</row>
    <row r="776" spans="1:17" ht="12.75" customHeight="1" x14ac:dyDescent="0.25">
      <c r="A776" s="2"/>
      <c r="B776" s="3"/>
      <c r="C776" s="3"/>
      <c r="D776" s="149"/>
      <c r="E776" s="159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</row>
    <row r="777" spans="1:17" ht="12.75" customHeight="1" x14ac:dyDescent="0.25">
      <c r="A777" s="2"/>
      <c r="B777" s="3"/>
      <c r="C777" s="3"/>
      <c r="D777" s="149"/>
      <c r="E777" s="159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</row>
    <row r="778" spans="1:17" ht="12.75" customHeight="1" x14ac:dyDescent="0.25">
      <c r="A778" s="2"/>
      <c r="B778" s="3"/>
      <c r="C778" s="3"/>
      <c r="D778" s="149"/>
      <c r="E778" s="159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</row>
    <row r="779" spans="1:17" ht="12.75" customHeight="1" x14ac:dyDescent="0.25">
      <c r="A779" s="2"/>
      <c r="B779" s="3"/>
      <c r="C779" s="3"/>
      <c r="D779" s="149"/>
      <c r="E779" s="159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</row>
    <row r="780" spans="1:17" ht="12.75" customHeight="1" x14ac:dyDescent="0.25">
      <c r="A780" s="2"/>
      <c r="B780" s="3"/>
      <c r="C780" s="3"/>
      <c r="D780" s="149"/>
      <c r="E780" s="159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</row>
    <row r="781" spans="1:17" ht="12.75" customHeight="1" x14ac:dyDescent="0.25">
      <c r="A781" s="2"/>
      <c r="B781" s="3"/>
      <c r="C781" s="3"/>
      <c r="D781" s="149"/>
      <c r="E781" s="159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</row>
    <row r="782" spans="1:17" ht="12.75" customHeight="1" x14ac:dyDescent="0.25">
      <c r="A782" s="2"/>
      <c r="B782" s="3"/>
      <c r="C782" s="3"/>
      <c r="D782" s="149"/>
      <c r="E782" s="159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</row>
    <row r="783" spans="1:17" ht="12.75" customHeight="1" x14ac:dyDescent="0.25">
      <c r="A783" s="2"/>
      <c r="B783" s="3"/>
      <c r="C783" s="3"/>
      <c r="D783" s="149"/>
      <c r="E783" s="159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</row>
    <row r="784" spans="1:17" ht="12.75" customHeight="1" x14ac:dyDescent="0.25">
      <c r="A784" s="2"/>
      <c r="B784" s="3"/>
      <c r="C784" s="3"/>
      <c r="D784" s="149"/>
      <c r="E784" s="159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</row>
    <row r="785" spans="1:17" ht="12.75" customHeight="1" x14ac:dyDescent="0.25">
      <c r="A785" s="2"/>
      <c r="B785" s="3"/>
      <c r="C785" s="3"/>
      <c r="D785" s="149"/>
      <c r="E785" s="159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</row>
    <row r="786" spans="1:17" ht="12.75" customHeight="1" x14ac:dyDescent="0.25">
      <c r="A786" s="2"/>
      <c r="B786" s="3"/>
      <c r="C786" s="3"/>
      <c r="D786" s="149"/>
      <c r="E786" s="159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</row>
    <row r="787" spans="1:17" ht="12.75" customHeight="1" x14ac:dyDescent="0.25">
      <c r="A787" s="2"/>
      <c r="B787" s="3"/>
      <c r="C787" s="3"/>
      <c r="D787" s="149"/>
      <c r="E787" s="159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</row>
    <row r="788" spans="1:17" ht="12.75" customHeight="1" x14ac:dyDescent="0.25">
      <c r="A788" s="2"/>
      <c r="B788" s="3"/>
      <c r="C788" s="3"/>
      <c r="D788" s="149"/>
      <c r="E788" s="159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</row>
    <row r="789" spans="1:17" ht="12.75" customHeight="1" x14ac:dyDescent="0.25">
      <c r="A789" s="2"/>
      <c r="B789" s="3"/>
      <c r="C789" s="3"/>
      <c r="D789" s="149"/>
      <c r="E789" s="159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</row>
    <row r="790" spans="1:17" ht="12.75" customHeight="1" x14ac:dyDescent="0.25">
      <c r="A790" s="2"/>
      <c r="B790" s="3"/>
      <c r="C790" s="3"/>
      <c r="D790" s="149"/>
      <c r="E790" s="159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</row>
    <row r="791" spans="1:17" ht="12.75" customHeight="1" x14ac:dyDescent="0.25">
      <c r="A791" s="2"/>
      <c r="B791" s="3"/>
      <c r="C791" s="3"/>
      <c r="D791" s="149"/>
      <c r="E791" s="159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</row>
    <row r="792" spans="1:17" ht="12.75" customHeight="1" x14ac:dyDescent="0.25">
      <c r="A792" s="2"/>
      <c r="B792" s="3"/>
      <c r="C792" s="3"/>
      <c r="D792" s="149"/>
      <c r="E792" s="159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</row>
    <row r="793" spans="1:17" ht="12.75" customHeight="1" x14ac:dyDescent="0.25">
      <c r="A793" s="2"/>
      <c r="B793" s="3"/>
      <c r="C793" s="3"/>
      <c r="D793" s="149"/>
      <c r="E793" s="159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</row>
    <row r="794" spans="1:17" ht="12.75" customHeight="1" x14ac:dyDescent="0.25">
      <c r="A794" s="2"/>
      <c r="B794" s="3"/>
      <c r="C794" s="3"/>
      <c r="D794" s="149"/>
      <c r="E794" s="159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</row>
    <row r="795" spans="1:17" ht="12.75" customHeight="1" x14ac:dyDescent="0.25">
      <c r="A795" s="2"/>
      <c r="B795" s="3"/>
      <c r="C795" s="3"/>
      <c r="D795" s="149"/>
      <c r="E795" s="159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</row>
    <row r="796" spans="1:17" ht="12.75" customHeight="1" x14ac:dyDescent="0.25">
      <c r="A796" s="2"/>
      <c r="B796" s="3"/>
      <c r="C796" s="3"/>
      <c r="D796" s="149"/>
      <c r="E796" s="159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</row>
    <row r="797" spans="1:17" ht="12.75" customHeight="1" x14ac:dyDescent="0.25">
      <c r="A797" s="2"/>
      <c r="B797" s="3"/>
      <c r="C797" s="3"/>
      <c r="D797" s="149"/>
      <c r="E797" s="159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</row>
    <row r="798" spans="1:17" ht="12.75" customHeight="1" x14ac:dyDescent="0.25">
      <c r="A798" s="2"/>
      <c r="B798" s="3"/>
      <c r="C798" s="3"/>
      <c r="D798" s="149"/>
      <c r="E798" s="159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</row>
    <row r="799" spans="1:17" ht="12.75" customHeight="1" x14ac:dyDescent="0.25">
      <c r="A799" s="2"/>
      <c r="B799" s="3"/>
      <c r="C799" s="3"/>
      <c r="D799" s="149"/>
      <c r="E799" s="159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</row>
    <row r="800" spans="1:17" ht="12.75" customHeight="1" x14ac:dyDescent="0.25">
      <c r="A800" s="2"/>
      <c r="B800" s="3"/>
      <c r="C800" s="3"/>
      <c r="D800" s="149"/>
      <c r="E800" s="159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</row>
    <row r="801" spans="1:17" ht="12.75" customHeight="1" x14ac:dyDescent="0.25">
      <c r="A801" s="2"/>
      <c r="B801" s="3"/>
      <c r="C801" s="3"/>
      <c r="D801" s="149"/>
      <c r="E801" s="159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</row>
    <row r="802" spans="1:17" ht="12.75" customHeight="1" x14ac:dyDescent="0.25">
      <c r="A802" s="2"/>
      <c r="B802" s="3"/>
      <c r="C802" s="3"/>
      <c r="D802" s="149"/>
      <c r="E802" s="159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</row>
    <row r="803" spans="1:17" ht="12.75" customHeight="1" x14ac:dyDescent="0.25">
      <c r="A803" s="2"/>
      <c r="B803" s="3"/>
      <c r="C803" s="3"/>
      <c r="D803" s="149"/>
      <c r="E803" s="159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</row>
    <row r="804" spans="1:17" ht="12.75" customHeight="1" x14ac:dyDescent="0.25">
      <c r="A804" s="2"/>
      <c r="B804" s="3"/>
      <c r="C804" s="3"/>
      <c r="D804" s="149"/>
      <c r="E804" s="159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</row>
    <row r="805" spans="1:17" ht="12.75" customHeight="1" x14ac:dyDescent="0.25">
      <c r="A805" s="2"/>
      <c r="B805" s="3"/>
      <c r="C805" s="3"/>
      <c r="D805" s="149"/>
      <c r="E805" s="159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</row>
    <row r="806" spans="1:17" ht="12.75" customHeight="1" x14ac:dyDescent="0.25">
      <c r="A806" s="2"/>
      <c r="B806" s="3"/>
      <c r="C806" s="3"/>
      <c r="D806" s="149"/>
      <c r="E806" s="159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</row>
    <row r="807" spans="1:17" ht="12.75" customHeight="1" x14ac:dyDescent="0.25">
      <c r="A807" s="2"/>
      <c r="B807" s="3"/>
      <c r="C807" s="3"/>
      <c r="D807" s="149"/>
      <c r="E807" s="159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</row>
    <row r="808" spans="1:17" ht="12.75" customHeight="1" x14ac:dyDescent="0.25">
      <c r="A808" s="2"/>
      <c r="B808" s="3"/>
      <c r="C808" s="3"/>
      <c r="D808" s="149"/>
      <c r="E808" s="159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</row>
    <row r="809" spans="1:17" ht="12.75" customHeight="1" x14ac:dyDescent="0.25">
      <c r="A809" s="2"/>
      <c r="B809" s="3"/>
      <c r="C809" s="3"/>
      <c r="D809" s="149"/>
      <c r="E809" s="159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</row>
    <row r="810" spans="1:17" ht="12.75" customHeight="1" x14ac:dyDescent="0.25">
      <c r="A810" s="2"/>
      <c r="B810" s="3"/>
      <c r="C810" s="3"/>
      <c r="D810" s="149"/>
      <c r="E810" s="159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</row>
    <row r="811" spans="1:17" ht="12.75" customHeight="1" x14ac:dyDescent="0.25">
      <c r="A811" s="2"/>
      <c r="B811" s="3"/>
      <c r="C811" s="3"/>
      <c r="D811" s="149"/>
      <c r="E811" s="159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</row>
    <row r="812" spans="1:17" ht="12.75" customHeight="1" x14ac:dyDescent="0.25">
      <c r="A812" s="2"/>
      <c r="B812" s="3"/>
      <c r="C812" s="3"/>
      <c r="D812" s="149"/>
      <c r="E812" s="159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</row>
    <row r="813" spans="1:17" ht="12.75" customHeight="1" x14ac:dyDescent="0.25">
      <c r="A813" s="2"/>
      <c r="B813" s="3"/>
      <c r="C813" s="3"/>
      <c r="D813" s="149"/>
      <c r="E813" s="159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</row>
    <row r="814" spans="1:17" ht="12.75" customHeight="1" x14ac:dyDescent="0.25">
      <c r="A814" s="2"/>
      <c r="B814" s="3"/>
      <c r="C814" s="3"/>
      <c r="D814" s="149"/>
      <c r="E814" s="159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</row>
    <row r="815" spans="1:17" ht="12.75" customHeight="1" x14ac:dyDescent="0.25">
      <c r="A815" s="2"/>
      <c r="B815" s="3"/>
      <c r="C815" s="3"/>
      <c r="D815" s="149"/>
      <c r="E815" s="159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</row>
    <row r="816" spans="1:17" ht="12.75" customHeight="1" x14ac:dyDescent="0.25">
      <c r="A816" s="2"/>
      <c r="B816" s="3"/>
      <c r="C816" s="3"/>
      <c r="D816" s="149"/>
      <c r="E816" s="159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</row>
    <row r="817" spans="1:17" ht="12.75" customHeight="1" x14ac:dyDescent="0.25">
      <c r="A817" s="2"/>
      <c r="B817" s="3"/>
      <c r="C817" s="3"/>
      <c r="D817" s="149"/>
      <c r="E817" s="159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</row>
    <row r="818" spans="1:17" ht="12.75" customHeight="1" x14ac:dyDescent="0.25">
      <c r="A818" s="2"/>
      <c r="B818" s="3"/>
      <c r="C818" s="3"/>
      <c r="D818" s="149"/>
      <c r="E818" s="159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</row>
    <row r="819" spans="1:17" ht="12.75" customHeight="1" x14ac:dyDescent="0.25">
      <c r="A819" s="2"/>
      <c r="B819" s="3"/>
      <c r="C819" s="3"/>
      <c r="D819" s="149"/>
      <c r="E819" s="159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</row>
    <row r="820" spans="1:17" ht="12.75" customHeight="1" x14ac:dyDescent="0.25">
      <c r="A820" s="2"/>
      <c r="B820" s="3"/>
      <c r="C820" s="3"/>
      <c r="D820" s="149"/>
      <c r="E820" s="159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</row>
    <row r="821" spans="1:17" ht="12.75" customHeight="1" x14ac:dyDescent="0.25">
      <c r="A821" s="2"/>
      <c r="B821" s="3"/>
      <c r="C821" s="3"/>
      <c r="D821" s="149"/>
      <c r="E821" s="159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</row>
    <row r="822" spans="1:17" ht="12.75" customHeight="1" x14ac:dyDescent="0.25">
      <c r="A822" s="2"/>
      <c r="B822" s="3"/>
      <c r="C822" s="3"/>
      <c r="D822" s="149"/>
      <c r="E822" s="159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</row>
    <row r="823" spans="1:17" ht="12.75" customHeight="1" x14ac:dyDescent="0.25">
      <c r="A823" s="2"/>
      <c r="B823" s="3"/>
      <c r="C823" s="3"/>
      <c r="D823" s="149"/>
      <c r="E823" s="159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</row>
    <row r="824" spans="1:17" ht="12.75" customHeight="1" x14ac:dyDescent="0.25">
      <c r="A824" s="2"/>
      <c r="B824" s="3"/>
      <c r="C824" s="3"/>
      <c r="D824" s="149"/>
      <c r="E824" s="159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</row>
    <row r="825" spans="1:17" ht="12.75" customHeight="1" x14ac:dyDescent="0.25">
      <c r="A825" s="2"/>
      <c r="B825" s="3"/>
      <c r="C825" s="3"/>
      <c r="D825" s="149"/>
      <c r="E825" s="159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</row>
    <row r="826" spans="1:17" ht="12.75" customHeight="1" x14ac:dyDescent="0.25">
      <c r="A826" s="2"/>
      <c r="B826" s="3"/>
      <c r="C826" s="3"/>
      <c r="D826" s="149"/>
      <c r="E826" s="159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</row>
    <row r="827" spans="1:17" ht="12.75" customHeight="1" x14ac:dyDescent="0.25">
      <c r="A827" s="2"/>
      <c r="B827" s="3"/>
      <c r="C827" s="3"/>
      <c r="D827" s="149"/>
      <c r="E827" s="159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</row>
    <row r="828" spans="1:17" ht="12.75" customHeight="1" x14ac:dyDescent="0.25">
      <c r="A828" s="2"/>
      <c r="B828" s="3"/>
      <c r="C828" s="3"/>
      <c r="D828" s="149"/>
      <c r="E828" s="159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</row>
    <row r="829" spans="1:17" ht="12.75" customHeight="1" x14ac:dyDescent="0.25">
      <c r="A829" s="2"/>
      <c r="B829" s="3"/>
      <c r="C829" s="3"/>
      <c r="D829" s="149"/>
      <c r="E829" s="159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</row>
    <row r="830" spans="1:17" ht="12.75" customHeight="1" x14ac:dyDescent="0.25">
      <c r="A830" s="2"/>
      <c r="B830" s="3"/>
      <c r="C830" s="3"/>
      <c r="D830" s="149"/>
      <c r="E830" s="159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</row>
    <row r="831" spans="1:17" ht="12.75" customHeight="1" x14ac:dyDescent="0.25">
      <c r="A831" s="2"/>
      <c r="B831" s="3"/>
      <c r="C831" s="3"/>
      <c r="D831" s="149"/>
      <c r="E831" s="159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</row>
    <row r="832" spans="1:17" ht="12.75" customHeight="1" x14ac:dyDescent="0.25">
      <c r="A832" s="2"/>
      <c r="B832" s="3"/>
      <c r="C832" s="3"/>
      <c r="D832" s="149"/>
      <c r="E832" s="159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</row>
    <row r="833" spans="1:17" ht="12.75" customHeight="1" x14ac:dyDescent="0.25">
      <c r="A833" s="2"/>
      <c r="B833" s="3"/>
      <c r="C833" s="3"/>
      <c r="D833" s="149"/>
      <c r="E833" s="159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</row>
    <row r="834" spans="1:17" ht="12.75" customHeight="1" x14ac:dyDescent="0.25">
      <c r="A834" s="2"/>
      <c r="B834" s="3"/>
      <c r="C834" s="3"/>
      <c r="D834" s="149"/>
      <c r="E834" s="159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</row>
    <row r="835" spans="1:17" ht="12.75" customHeight="1" x14ac:dyDescent="0.25">
      <c r="A835" s="2"/>
      <c r="B835" s="3"/>
      <c r="C835" s="3"/>
      <c r="D835" s="149"/>
      <c r="E835" s="159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</row>
    <row r="836" spans="1:17" ht="12.75" customHeight="1" x14ac:dyDescent="0.25">
      <c r="A836" s="2"/>
      <c r="B836" s="3"/>
      <c r="C836" s="3"/>
      <c r="D836" s="149"/>
      <c r="E836" s="159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</row>
    <row r="837" spans="1:17" ht="12.75" customHeight="1" x14ac:dyDescent="0.25">
      <c r="A837" s="2"/>
      <c r="B837" s="3"/>
      <c r="C837" s="3"/>
      <c r="D837" s="149"/>
      <c r="E837" s="159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</row>
    <row r="838" spans="1:17" ht="12.75" customHeight="1" x14ac:dyDescent="0.25">
      <c r="A838" s="2"/>
      <c r="B838" s="3"/>
      <c r="C838" s="3"/>
      <c r="D838" s="149"/>
      <c r="E838" s="159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</row>
    <row r="839" spans="1:17" ht="12.75" customHeight="1" x14ac:dyDescent="0.25">
      <c r="A839" s="2"/>
      <c r="B839" s="3"/>
      <c r="C839" s="3"/>
      <c r="D839" s="149"/>
      <c r="E839" s="159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</row>
    <row r="840" spans="1:17" ht="12.75" customHeight="1" x14ac:dyDescent="0.25">
      <c r="A840" s="2"/>
      <c r="B840" s="3"/>
      <c r="C840" s="3"/>
      <c r="D840" s="149"/>
      <c r="E840" s="159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</row>
    <row r="841" spans="1:17" ht="12.75" customHeight="1" x14ac:dyDescent="0.25">
      <c r="A841" s="2"/>
      <c r="B841" s="3"/>
      <c r="C841" s="3"/>
      <c r="D841" s="149"/>
      <c r="E841" s="159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</row>
    <row r="842" spans="1:17" ht="12.75" customHeight="1" x14ac:dyDescent="0.25">
      <c r="A842" s="2"/>
      <c r="B842" s="3"/>
      <c r="C842" s="3"/>
      <c r="D842" s="149"/>
      <c r="E842" s="159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</row>
    <row r="843" spans="1:17" ht="12.75" customHeight="1" x14ac:dyDescent="0.25">
      <c r="A843" s="2"/>
      <c r="B843" s="3"/>
      <c r="C843" s="3"/>
      <c r="D843" s="149"/>
      <c r="E843" s="159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</row>
    <row r="844" spans="1:17" ht="12.75" customHeight="1" x14ac:dyDescent="0.25">
      <c r="A844" s="2"/>
      <c r="B844" s="3"/>
      <c r="C844" s="3"/>
      <c r="D844" s="149"/>
      <c r="E844" s="159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</row>
    <row r="845" spans="1:17" ht="12.75" customHeight="1" x14ac:dyDescent="0.25">
      <c r="A845" s="2"/>
      <c r="B845" s="3"/>
      <c r="C845" s="3"/>
      <c r="D845" s="149"/>
      <c r="E845" s="159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</row>
    <row r="846" spans="1:17" ht="12.75" customHeight="1" x14ac:dyDescent="0.25">
      <c r="A846" s="2"/>
      <c r="B846" s="3"/>
      <c r="C846" s="3"/>
      <c r="D846" s="149"/>
      <c r="E846" s="159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</row>
    <row r="847" spans="1:17" ht="12.75" customHeight="1" x14ac:dyDescent="0.25">
      <c r="A847" s="2"/>
      <c r="B847" s="3"/>
      <c r="C847" s="3"/>
      <c r="D847" s="149"/>
      <c r="E847" s="159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</row>
    <row r="848" spans="1:17" ht="12.75" customHeight="1" x14ac:dyDescent="0.25">
      <c r="A848" s="2"/>
      <c r="B848" s="3"/>
      <c r="C848" s="3"/>
      <c r="D848" s="149"/>
      <c r="E848" s="159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</row>
    <row r="849" spans="1:17" ht="12.75" customHeight="1" x14ac:dyDescent="0.25">
      <c r="A849" s="2"/>
      <c r="B849" s="3"/>
      <c r="C849" s="3"/>
      <c r="D849" s="149"/>
      <c r="E849" s="159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</row>
    <row r="850" spans="1:17" ht="12.75" customHeight="1" x14ac:dyDescent="0.25">
      <c r="A850" s="2"/>
      <c r="B850" s="3"/>
      <c r="C850" s="3"/>
      <c r="D850" s="149"/>
      <c r="E850" s="159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</row>
    <row r="851" spans="1:17" ht="12.75" customHeight="1" x14ac:dyDescent="0.25">
      <c r="A851" s="2"/>
      <c r="B851" s="3"/>
      <c r="C851" s="3"/>
      <c r="D851" s="149"/>
      <c r="E851" s="159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</row>
    <row r="852" spans="1:17" ht="12.75" customHeight="1" x14ac:dyDescent="0.25">
      <c r="A852" s="2"/>
      <c r="B852" s="3"/>
      <c r="C852" s="3"/>
      <c r="D852" s="149"/>
      <c r="E852" s="159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</row>
    <row r="853" spans="1:17" ht="12.75" customHeight="1" x14ac:dyDescent="0.25">
      <c r="A853" s="2"/>
      <c r="B853" s="3"/>
      <c r="C853" s="3"/>
      <c r="D853" s="149"/>
      <c r="E853" s="159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</row>
    <row r="854" spans="1:17" ht="12.75" customHeight="1" x14ac:dyDescent="0.25">
      <c r="A854" s="2"/>
      <c r="B854" s="3"/>
      <c r="C854" s="3"/>
      <c r="D854" s="149"/>
      <c r="E854" s="159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</row>
    <row r="855" spans="1:17" ht="12.75" customHeight="1" x14ac:dyDescent="0.25">
      <c r="A855" s="2"/>
      <c r="B855" s="3"/>
      <c r="C855" s="3"/>
      <c r="D855" s="149"/>
      <c r="E855" s="159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</row>
    <row r="856" spans="1:17" ht="12.75" customHeight="1" x14ac:dyDescent="0.25">
      <c r="A856" s="2"/>
      <c r="B856" s="3"/>
      <c r="C856" s="3"/>
      <c r="D856" s="149"/>
      <c r="E856" s="159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</row>
    <row r="857" spans="1:17" ht="12.75" customHeight="1" x14ac:dyDescent="0.25">
      <c r="A857" s="2"/>
      <c r="B857" s="3"/>
      <c r="C857" s="3"/>
      <c r="D857" s="149"/>
      <c r="E857" s="159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</row>
    <row r="858" spans="1:17" ht="12.75" customHeight="1" x14ac:dyDescent="0.25">
      <c r="A858" s="2"/>
      <c r="B858" s="3"/>
      <c r="C858" s="3"/>
      <c r="D858" s="149"/>
      <c r="E858" s="159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</row>
    <row r="859" spans="1:17" ht="12.75" customHeight="1" x14ac:dyDescent="0.25">
      <c r="A859" s="2"/>
      <c r="B859" s="3"/>
      <c r="C859" s="3"/>
      <c r="D859" s="149"/>
      <c r="E859" s="159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</row>
    <row r="860" spans="1:17" ht="12.75" customHeight="1" x14ac:dyDescent="0.25">
      <c r="A860" s="2"/>
      <c r="B860" s="3"/>
      <c r="C860" s="3"/>
      <c r="D860" s="149"/>
      <c r="E860" s="159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</row>
    <row r="861" spans="1:17" ht="12.75" customHeight="1" x14ac:dyDescent="0.25">
      <c r="A861" s="2"/>
      <c r="B861" s="3"/>
      <c r="C861" s="3"/>
      <c r="D861" s="149"/>
      <c r="E861" s="159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</row>
    <row r="862" spans="1:17" ht="12.75" customHeight="1" x14ac:dyDescent="0.25">
      <c r="A862" s="2"/>
      <c r="B862" s="3"/>
      <c r="C862" s="3"/>
      <c r="D862" s="149"/>
      <c r="E862" s="159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</row>
    <row r="863" spans="1:17" ht="12.75" customHeight="1" x14ac:dyDescent="0.25">
      <c r="A863" s="2"/>
      <c r="B863" s="3"/>
      <c r="C863" s="3"/>
      <c r="D863" s="149"/>
      <c r="E863" s="159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</row>
    <row r="864" spans="1:17" ht="12.75" customHeight="1" x14ac:dyDescent="0.25">
      <c r="A864" s="2"/>
      <c r="B864" s="3"/>
      <c r="C864" s="3"/>
      <c r="D864" s="149"/>
      <c r="E864" s="159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</row>
    <row r="865" spans="1:17" ht="12.75" customHeight="1" x14ac:dyDescent="0.25">
      <c r="A865" s="2"/>
      <c r="B865" s="3"/>
      <c r="C865" s="3"/>
      <c r="D865" s="149"/>
      <c r="E865" s="159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</row>
    <row r="866" spans="1:17" ht="12.75" customHeight="1" x14ac:dyDescent="0.25">
      <c r="A866" s="2"/>
      <c r="B866" s="3"/>
      <c r="C866" s="3"/>
      <c r="D866" s="149"/>
      <c r="E866" s="159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</row>
    <row r="867" spans="1:17" ht="12.75" customHeight="1" x14ac:dyDescent="0.25">
      <c r="A867" s="2"/>
      <c r="B867" s="3"/>
      <c r="C867" s="3"/>
      <c r="D867" s="149"/>
      <c r="E867" s="159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</row>
    <row r="868" spans="1:17" ht="12.75" customHeight="1" x14ac:dyDescent="0.25">
      <c r="A868" s="2"/>
      <c r="B868" s="3"/>
      <c r="C868" s="3"/>
      <c r="D868" s="149"/>
      <c r="E868" s="159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</row>
    <row r="869" spans="1:17" ht="12.75" customHeight="1" x14ac:dyDescent="0.25">
      <c r="A869" s="2"/>
      <c r="B869" s="3"/>
      <c r="C869" s="3"/>
      <c r="D869" s="149"/>
      <c r="E869" s="159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</row>
    <row r="870" spans="1:17" ht="12.75" customHeight="1" x14ac:dyDescent="0.25">
      <c r="A870" s="2"/>
      <c r="B870" s="3"/>
      <c r="C870" s="3"/>
      <c r="D870" s="149"/>
      <c r="E870" s="159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</row>
    <row r="871" spans="1:17" ht="12.75" customHeight="1" x14ac:dyDescent="0.25">
      <c r="A871" s="2"/>
      <c r="B871" s="3"/>
      <c r="C871" s="3"/>
      <c r="D871" s="149"/>
      <c r="E871" s="159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</row>
    <row r="872" spans="1:17" ht="12.75" customHeight="1" x14ac:dyDescent="0.25">
      <c r="A872" s="2"/>
      <c r="B872" s="3"/>
      <c r="C872" s="3"/>
      <c r="D872" s="149"/>
      <c r="E872" s="159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</row>
    <row r="873" spans="1:17" ht="12.75" customHeight="1" x14ac:dyDescent="0.25">
      <c r="A873" s="2"/>
      <c r="B873" s="3"/>
      <c r="C873" s="3"/>
      <c r="D873" s="149"/>
      <c r="E873" s="159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</row>
    <row r="874" spans="1:17" ht="12.75" customHeight="1" x14ac:dyDescent="0.25">
      <c r="A874" s="2"/>
      <c r="B874" s="3"/>
      <c r="C874" s="3"/>
      <c r="D874" s="149"/>
      <c r="E874" s="159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</row>
    <row r="875" spans="1:17" ht="12.75" customHeight="1" x14ac:dyDescent="0.25">
      <c r="A875" s="2"/>
      <c r="B875" s="3"/>
      <c r="C875" s="3"/>
      <c r="D875" s="149"/>
      <c r="E875" s="159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</row>
    <row r="876" spans="1:17" ht="12.75" customHeight="1" x14ac:dyDescent="0.25">
      <c r="A876" s="2"/>
      <c r="B876" s="3"/>
      <c r="C876" s="3"/>
      <c r="D876" s="149"/>
      <c r="E876" s="159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</row>
    <row r="877" spans="1:17" ht="12.75" customHeight="1" x14ac:dyDescent="0.25">
      <c r="A877" s="2"/>
      <c r="B877" s="3"/>
      <c r="C877" s="3"/>
      <c r="D877" s="149"/>
      <c r="E877" s="159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</row>
    <row r="878" spans="1:17" ht="12.75" customHeight="1" x14ac:dyDescent="0.25">
      <c r="A878" s="2"/>
      <c r="B878" s="3"/>
      <c r="C878" s="3"/>
      <c r="D878" s="149"/>
      <c r="E878" s="159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</row>
    <row r="879" spans="1:17" ht="12.75" customHeight="1" x14ac:dyDescent="0.25">
      <c r="A879" s="2"/>
      <c r="B879" s="3"/>
      <c r="C879" s="3"/>
      <c r="D879" s="149"/>
      <c r="E879" s="159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</row>
    <row r="880" spans="1:17" ht="12.75" customHeight="1" x14ac:dyDescent="0.25">
      <c r="A880" s="2"/>
      <c r="B880" s="3"/>
      <c r="C880" s="3"/>
      <c r="D880" s="149"/>
      <c r="E880" s="159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</row>
    <row r="881" spans="1:17" ht="12.75" customHeight="1" x14ac:dyDescent="0.25">
      <c r="A881" s="2"/>
      <c r="B881" s="3"/>
      <c r="C881" s="3"/>
      <c r="D881" s="149"/>
      <c r="E881" s="159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</row>
    <row r="882" spans="1:17" ht="12.75" customHeight="1" x14ac:dyDescent="0.25">
      <c r="A882" s="2"/>
      <c r="B882" s="3"/>
      <c r="C882" s="3"/>
      <c r="D882" s="149"/>
      <c r="E882" s="159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</row>
    <row r="883" spans="1:17" ht="12.75" customHeight="1" x14ac:dyDescent="0.25">
      <c r="A883" s="2"/>
      <c r="B883" s="3"/>
      <c r="C883" s="3"/>
      <c r="D883" s="149"/>
      <c r="E883" s="159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</row>
    <row r="884" spans="1:17" ht="12.75" customHeight="1" x14ac:dyDescent="0.25">
      <c r="A884" s="2"/>
      <c r="B884" s="3"/>
      <c r="C884" s="3"/>
      <c r="D884" s="149"/>
      <c r="E884" s="159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</row>
    <row r="885" spans="1:17" ht="12.75" customHeight="1" x14ac:dyDescent="0.25">
      <c r="A885" s="2"/>
      <c r="B885" s="3"/>
      <c r="C885" s="3"/>
      <c r="D885" s="149"/>
      <c r="E885" s="159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</row>
    <row r="886" spans="1:17" ht="12.75" customHeight="1" x14ac:dyDescent="0.25">
      <c r="A886" s="2"/>
      <c r="B886" s="3"/>
      <c r="C886" s="3"/>
      <c r="D886" s="149"/>
      <c r="E886" s="159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</row>
    <row r="887" spans="1:17" ht="12.75" customHeight="1" x14ac:dyDescent="0.25">
      <c r="A887" s="2"/>
      <c r="B887" s="3"/>
      <c r="C887" s="3"/>
      <c r="D887" s="149"/>
      <c r="E887" s="159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</row>
    <row r="888" spans="1:17" ht="12.75" customHeight="1" x14ac:dyDescent="0.25">
      <c r="A888" s="2"/>
      <c r="B888" s="3"/>
      <c r="C888" s="3"/>
      <c r="D888" s="149"/>
      <c r="E888" s="159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</row>
    <row r="889" spans="1:17" ht="12.75" customHeight="1" x14ac:dyDescent="0.25">
      <c r="A889" s="2"/>
      <c r="B889" s="3"/>
      <c r="C889" s="3"/>
      <c r="D889" s="149"/>
      <c r="E889" s="159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</row>
    <row r="890" spans="1:17" ht="12.75" customHeight="1" x14ac:dyDescent="0.25">
      <c r="A890" s="2"/>
      <c r="B890" s="3"/>
      <c r="C890" s="3"/>
      <c r="D890" s="149"/>
      <c r="E890" s="159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</row>
    <row r="891" spans="1:17" ht="12.75" customHeight="1" x14ac:dyDescent="0.25">
      <c r="A891" s="2"/>
      <c r="B891" s="3"/>
      <c r="C891" s="3"/>
      <c r="D891" s="149"/>
      <c r="E891" s="159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</row>
    <row r="892" spans="1:17" ht="12.75" customHeight="1" x14ac:dyDescent="0.25">
      <c r="A892" s="2"/>
      <c r="B892" s="3"/>
      <c r="C892" s="3"/>
      <c r="D892" s="149"/>
      <c r="E892" s="159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</row>
    <row r="893" spans="1:17" ht="12.75" customHeight="1" x14ac:dyDescent="0.25">
      <c r="A893" s="2"/>
      <c r="B893" s="3"/>
      <c r="C893" s="3"/>
      <c r="D893" s="149"/>
      <c r="E893" s="159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</row>
    <row r="894" spans="1:17" ht="12.75" customHeight="1" x14ac:dyDescent="0.25">
      <c r="A894" s="2"/>
      <c r="B894" s="3"/>
      <c r="C894" s="3"/>
      <c r="D894" s="149"/>
      <c r="E894" s="159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</row>
    <row r="895" spans="1:17" ht="12.75" customHeight="1" x14ac:dyDescent="0.25">
      <c r="A895" s="2"/>
      <c r="B895" s="3"/>
      <c r="C895" s="3"/>
      <c r="D895" s="149"/>
      <c r="E895" s="159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</row>
    <row r="896" spans="1:17" ht="12.75" customHeight="1" x14ac:dyDescent="0.25">
      <c r="A896" s="2"/>
      <c r="B896" s="3"/>
      <c r="C896" s="3"/>
      <c r="D896" s="149"/>
      <c r="E896" s="159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</row>
    <row r="897" spans="1:17" ht="12.75" customHeight="1" x14ac:dyDescent="0.25">
      <c r="A897" s="2"/>
      <c r="B897" s="3"/>
      <c r="C897" s="3"/>
      <c r="D897" s="149"/>
      <c r="E897" s="159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</row>
    <row r="898" spans="1:17" ht="12.75" customHeight="1" x14ac:dyDescent="0.25">
      <c r="A898" s="2"/>
      <c r="B898" s="3"/>
      <c r="C898" s="3"/>
      <c r="D898" s="149"/>
      <c r="E898" s="159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</row>
    <row r="899" spans="1:17" ht="12.75" customHeight="1" x14ac:dyDescent="0.25">
      <c r="A899" s="2"/>
      <c r="B899" s="3"/>
      <c r="C899" s="3"/>
      <c r="D899" s="149"/>
      <c r="E899" s="159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</row>
    <row r="900" spans="1:17" ht="12.75" customHeight="1" x14ac:dyDescent="0.25">
      <c r="A900" s="2"/>
      <c r="B900" s="3"/>
      <c r="C900" s="3"/>
      <c r="D900" s="149"/>
      <c r="E900" s="159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</row>
    <row r="901" spans="1:17" ht="12.75" customHeight="1" x14ac:dyDescent="0.25">
      <c r="A901" s="2"/>
      <c r="B901" s="3"/>
      <c r="C901" s="3"/>
      <c r="D901" s="149"/>
      <c r="E901" s="159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</row>
    <row r="902" spans="1:17" ht="12.75" customHeight="1" x14ac:dyDescent="0.25">
      <c r="A902" s="2"/>
      <c r="B902" s="3"/>
      <c r="C902" s="3"/>
      <c r="D902" s="149"/>
      <c r="E902" s="159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</row>
    <row r="903" spans="1:17" ht="12.75" customHeight="1" x14ac:dyDescent="0.25">
      <c r="A903" s="2"/>
      <c r="B903" s="3"/>
      <c r="C903" s="3"/>
      <c r="D903" s="149"/>
      <c r="E903" s="159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</row>
    <row r="904" spans="1:17" ht="12.75" customHeight="1" x14ac:dyDescent="0.25">
      <c r="A904" s="2"/>
      <c r="B904" s="3"/>
      <c r="C904" s="3"/>
      <c r="D904" s="149"/>
      <c r="E904" s="159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</row>
    <row r="905" spans="1:17" ht="12.75" customHeight="1" x14ac:dyDescent="0.25">
      <c r="A905" s="2"/>
      <c r="B905" s="3"/>
      <c r="C905" s="3"/>
      <c r="D905" s="149"/>
      <c r="E905" s="159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</row>
    <row r="906" spans="1:17" ht="12.75" customHeight="1" x14ac:dyDescent="0.25">
      <c r="A906" s="2"/>
      <c r="B906" s="3"/>
      <c r="C906" s="3"/>
      <c r="D906" s="149"/>
      <c r="E906" s="159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</row>
    <row r="907" spans="1:17" ht="12.75" customHeight="1" x14ac:dyDescent="0.25">
      <c r="A907" s="2"/>
      <c r="B907" s="3"/>
      <c r="C907" s="3"/>
      <c r="D907" s="149"/>
      <c r="E907" s="159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</row>
    <row r="908" spans="1:17" ht="12.75" customHeight="1" x14ac:dyDescent="0.25">
      <c r="A908" s="2"/>
      <c r="B908" s="3"/>
      <c r="C908" s="3"/>
      <c r="D908" s="149"/>
      <c r="E908" s="159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</row>
    <row r="909" spans="1:17" ht="12.75" customHeight="1" x14ac:dyDescent="0.25">
      <c r="A909" s="2"/>
      <c r="B909" s="3"/>
      <c r="C909" s="3"/>
      <c r="D909" s="149"/>
      <c r="E909" s="159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</row>
    <row r="910" spans="1:17" ht="12.75" customHeight="1" x14ac:dyDescent="0.25">
      <c r="A910" s="2"/>
      <c r="B910" s="3"/>
      <c r="C910" s="3"/>
      <c r="D910" s="149"/>
      <c r="E910" s="159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</row>
    <row r="911" spans="1:17" ht="12.75" customHeight="1" x14ac:dyDescent="0.25">
      <c r="A911" s="2"/>
      <c r="B911" s="3"/>
      <c r="C911" s="3"/>
      <c r="D911" s="149"/>
      <c r="E911" s="159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</row>
    <row r="912" spans="1:17" ht="12.75" customHeight="1" x14ac:dyDescent="0.25">
      <c r="A912" s="2"/>
      <c r="B912" s="3"/>
      <c r="C912" s="3"/>
      <c r="D912" s="149"/>
      <c r="E912" s="159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</row>
    <row r="913" spans="1:17" ht="12.75" customHeight="1" x14ac:dyDescent="0.25">
      <c r="A913" s="2"/>
      <c r="B913" s="3"/>
      <c r="C913" s="3"/>
      <c r="D913" s="149"/>
      <c r="E913" s="159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</row>
    <row r="914" spans="1:17" ht="12.75" customHeight="1" x14ac:dyDescent="0.25">
      <c r="A914" s="2"/>
      <c r="B914" s="3"/>
      <c r="C914" s="3"/>
      <c r="D914" s="149"/>
      <c r="E914" s="159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</row>
    <row r="915" spans="1:17" ht="12.75" customHeight="1" x14ac:dyDescent="0.25">
      <c r="A915" s="2"/>
      <c r="B915" s="3"/>
      <c r="C915" s="3"/>
      <c r="D915" s="149"/>
      <c r="E915" s="159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</row>
    <row r="916" spans="1:17" ht="12.75" customHeight="1" x14ac:dyDescent="0.25">
      <c r="A916" s="2"/>
      <c r="B916" s="3"/>
      <c r="C916" s="3"/>
      <c r="D916" s="149"/>
      <c r="E916" s="159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</row>
    <row r="917" spans="1:17" ht="12.75" customHeight="1" x14ac:dyDescent="0.25">
      <c r="A917" s="2"/>
      <c r="B917" s="3"/>
      <c r="C917" s="3"/>
      <c r="D917" s="149"/>
      <c r="E917" s="159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</row>
    <row r="918" spans="1:17" ht="12.75" customHeight="1" x14ac:dyDescent="0.25">
      <c r="A918" s="2"/>
      <c r="B918" s="3"/>
      <c r="C918" s="3"/>
      <c r="D918" s="149"/>
      <c r="E918" s="159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</row>
    <row r="919" spans="1:17" ht="12.75" customHeight="1" x14ac:dyDescent="0.25">
      <c r="A919" s="2"/>
      <c r="B919" s="3"/>
      <c r="C919" s="3"/>
      <c r="D919" s="149"/>
      <c r="E919" s="159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</row>
    <row r="920" spans="1:17" ht="12.75" customHeight="1" x14ac:dyDescent="0.25">
      <c r="A920" s="2"/>
      <c r="B920" s="3"/>
      <c r="C920" s="3"/>
      <c r="D920" s="149"/>
      <c r="E920" s="159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</row>
    <row r="921" spans="1:17" ht="12.75" customHeight="1" x14ac:dyDescent="0.25">
      <c r="A921" s="2"/>
      <c r="B921" s="3"/>
      <c r="C921" s="3"/>
      <c r="D921" s="149"/>
      <c r="E921" s="159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</row>
    <row r="922" spans="1:17" ht="12.75" customHeight="1" x14ac:dyDescent="0.25">
      <c r="A922" s="2"/>
      <c r="B922" s="3"/>
      <c r="C922" s="3"/>
      <c r="D922" s="149"/>
      <c r="E922" s="159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</row>
    <row r="923" spans="1:17" ht="12.75" customHeight="1" x14ac:dyDescent="0.25">
      <c r="A923" s="2"/>
      <c r="B923" s="3"/>
      <c r="C923" s="3"/>
      <c r="D923" s="149"/>
      <c r="E923" s="159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</row>
    <row r="924" spans="1:17" ht="12.75" customHeight="1" x14ac:dyDescent="0.25">
      <c r="A924" s="2"/>
      <c r="B924" s="3"/>
      <c r="C924" s="3"/>
      <c r="D924" s="149"/>
      <c r="E924" s="159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</row>
    <row r="925" spans="1:17" ht="12.75" customHeight="1" x14ac:dyDescent="0.25">
      <c r="A925" s="2"/>
      <c r="B925" s="3"/>
      <c r="C925" s="3"/>
      <c r="D925" s="149"/>
      <c r="E925" s="159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</row>
    <row r="926" spans="1:17" ht="12.75" customHeight="1" x14ac:dyDescent="0.25">
      <c r="A926" s="2"/>
      <c r="B926" s="3"/>
      <c r="C926" s="3"/>
      <c r="D926" s="149"/>
      <c r="E926" s="159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</row>
    <row r="927" spans="1:17" ht="12.75" customHeight="1" x14ac:dyDescent="0.25">
      <c r="A927" s="2"/>
      <c r="B927" s="3"/>
      <c r="C927" s="3"/>
      <c r="D927" s="149"/>
      <c r="E927" s="159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</row>
    <row r="928" spans="1:17" ht="12.75" customHeight="1" x14ac:dyDescent="0.25">
      <c r="A928" s="2"/>
      <c r="B928" s="3"/>
      <c r="C928" s="3"/>
      <c r="D928" s="149"/>
      <c r="E928" s="159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</row>
    <row r="929" spans="1:17" ht="12.75" customHeight="1" x14ac:dyDescent="0.25">
      <c r="A929" s="2"/>
      <c r="B929" s="3"/>
      <c r="C929" s="3"/>
      <c r="D929" s="149"/>
      <c r="E929" s="159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</row>
    <row r="930" spans="1:17" ht="12.75" customHeight="1" x14ac:dyDescent="0.25">
      <c r="A930" s="2"/>
      <c r="B930" s="3"/>
      <c r="C930" s="3"/>
      <c r="D930" s="149"/>
      <c r="E930" s="159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</row>
    <row r="931" spans="1:17" ht="12.75" customHeight="1" x14ac:dyDescent="0.25">
      <c r="A931" s="2"/>
      <c r="B931" s="3"/>
      <c r="C931" s="3"/>
      <c r="D931" s="149"/>
      <c r="E931" s="159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</row>
    <row r="932" spans="1:17" ht="12.75" customHeight="1" x14ac:dyDescent="0.25">
      <c r="A932" s="2"/>
      <c r="B932" s="3"/>
      <c r="C932" s="3"/>
      <c r="D932" s="149"/>
      <c r="E932" s="159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</row>
    <row r="933" spans="1:17" ht="12.75" customHeight="1" x14ac:dyDescent="0.25">
      <c r="A933" s="2"/>
      <c r="B933" s="3"/>
      <c r="C933" s="3"/>
      <c r="D933" s="149"/>
      <c r="E933" s="159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</row>
    <row r="934" spans="1:17" ht="12.75" customHeight="1" x14ac:dyDescent="0.25">
      <c r="A934" s="2"/>
      <c r="B934" s="3"/>
      <c r="C934" s="3"/>
      <c r="D934" s="149"/>
      <c r="E934" s="159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</row>
    <row r="935" spans="1:17" ht="12.75" customHeight="1" x14ac:dyDescent="0.25">
      <c r="A935" s="2"/>
      <c r="B935" s="3"/>
      <c r="C935" s="3"/>
      <c r="D935" s="149"/>
      <c r="E935" s="159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</row>
    <row r="936" spans="1:17" ht="12.75" customHeight="1" x14ac:dyDescent="0.25">
      <c r="A936" s="2"/>
      <c r="B936" s="3"/>
      <c r="C936" s="3"/>
      <c r="D936" s="149"/>
      <c r="E936" s="159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</row>
    <row r="937" spans="1:17" ht="12.75" customHeight="1" x14ac:dyDescent="0.25">
      <c r="A937" s="2"/>
      <c r="B937" s="3"/>
      <c r="C937" s="3"/>
      <c r="D937" s="149"/>
      <c r="E937" s="159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</row>
    <row r="938" spans="1:17" ht="12.75" customHeight="1" x14ac:dyDescent="0.25">
      <c r="A938" s="2"/>
      <c r="B938" s="3"/>
      <c r="C938" s="3"/>
      <c r="D938" s="149"/>
      <c r="E938" s="159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</row>
    <row r="939" spans="1:17" ht="12.75" customHeight="1" x14ac:dyDescent="0.25">
      <c r="A939" s="2"/>
      <c r="B939" s="3"/>
      <c r="C939" s="3"/>
      <c r="D939" s="149"/>
      <c r="E939" s="159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</row>
    <row r="940" spans="1:17" ht="12.75" customHeight="1" x14ac:dyDescent="0.25">
      <c r="A940" s="2"/>
      <c r="B940" s="3"/>
      <c r="C940" s="3"/>
      <c r="D940" s="149"/>
      <c r="E940" s="159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</row>
    <row r="941" spans="1:17" ht="12.75" customHeight="1" x14ac:dyDescent="0.25">
      <c r="A941" s="2"/>
      <c r="B941" s="3"/>
      <c r="C941" s="3"/>
      <c r="D941" s="149"/>
      <c r="E941" s="159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</row>
    <row r="942" spans="1:17" ht="12.75" customHeight="1" x14ac:dyDescent="0.25">
      <c r="A942" s="2"/>
      <c r="B942" s="3"/>
      <c r="C942" s="3"/>
      <c r="D942" s="149"/>
      <c r="E942" s="159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</row>
    <row r="943" spans="1:17" ht="12.75" customHeight="1" x14ac:dyDescent="0.25">
      <c r="A943" s="2"/>
      <c r="B943" s="3"/>
      <c r="C943" s="3"/>
      <c r="D943" s="149"/>
      <c r="E943" s="159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</row>
    <row r="944" spans="1:17" ht="12.75" customHeight="1" x14ac:dyDescent="0.25">
      <c r="A944" s="2"/>
      <c r="B944" s="3"/>
      <c r="C944" s="3"/>
      <c r="D944" s="149"/>
      <c r="E944" s="159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</row>
    <row r="945" spans="1:17" ht="12.75" customHeight="1" x14ac:dyDescent="0.25">
      <c r="A945" s="2"/>
      <c r="B945" s="3"/>
      <c r="C945" s="3"/>
      <c r="D945" s="149"/>
      <c r="E945" s="159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</row>
    <row r="946" spans="1:17" ht="12.75" customHeight="1" x14ac:dyDescent="0.25">
      <c r="A946" s="2"/>
      <c r="B946" s="3"/>
      <c r="C946" s="3"/>
      <c r="D946" s="149"/>
      <c r="E946" s="159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</row>
    <row r="947" spans="1:17" ht="12.75" customHeight="1" x14ac:dyDescent="0.25">
      <c r="A947" s="2"/>
      <c r="B947" s="3"/>
      <c r="C947" s="3"/>
      <c r="D947" s="149"/>
      <c r="E947" s="159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</row>
    <row r="948" spans="1:17" ht="12.75" customHeight="1" x14ac:dyDescent="0.25">
      <c r="A948" s="2"/>
      <c r="B948" s="3"/>
      <c r="C948" s="3"/>
      <c r="D948" s="149"/>
      <c r="E948" s="159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</row>
    <row r="949" spans="1:17" ht="12.75" customHeight="1" x14ac:dyDescent="0.25">
      <c r="A949" s="2"/>
      <c r="B949" s="3"/>
      <c r="C949" s="3"/>
      <c r="D949" s="149"/>
      <c r="E949" s="159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</row>
    <row r="950" spans="1:17" ht="12.75" customHeight="1" x14ac:dyDescent="0.25">
      <c r="A950" s="2"/>
      <c r="B950" s="3"/>
      <c r="C950" s="3"/>
      <c r="D950" s="149"/>
      <c r="E950" s="159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</row>
    <row r="951" spans="1:17" ht="12.75" customHeight="1" x14ac:dyDescent="0.25">
      <c r="A951" s="2"/>
      <c r="B951" s="3"/>
      <c r="C951" s="3"/>
      <c r="D951" s="149"/>
      <c r="E951" s="159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</row>
    <row r="952" spans="1:17" ht="12.75" customHeight="1" x14ac:dyDescent="0.25">
      <c r="A952" s="2"/>
      <c r="B952" s="3"/>
      <c r="C952" s="3"/>
      <c r="D952" s="149"/>
      <c r="E952" s="159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</row>
    <row r="953" spans="1:17" ht="12.75" customHeight="1" x14ac:dyDescent="0.25">
      <c r="A953" s="2"/>
      <c r="B953" s="3"/>
      <c r="C953" s="3"/>
      <c r="D953" s="149"/>
      <c r="E953" s="159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</row>
    <row r="954" spans="1:17" ht="12.75" customHeight="1" x14ac:dyDescent="0.25">
      <c r="A954" s="2"/>
      <c r="B954" s="3"/>
      <c r="C954" s="3"/>
      <c r="D954" s="149"/>
      <c r="E954" s="159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</row>
    <row r="955" spans="1:17" ht="12.75" customHeight="1" x14ac:dyDescent="0.25">
      <c r="A955" s="2"/>
      <c r="B955" s="3"/>
      <c r="C955" s="3"/>
      <c r="D955" s="149"/>
      <c r="E955" s="159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</row>
    <row r="956" spans="1:17" ht="12.75" customHeight="1" x14ac:dyDescent="0.25">
      <c r="A956" s="2"/>
      <c r="B956" s="3"/>
      <c r="C956" s="3"/>
      <c r="D956" s="149"/>
      <c r="E956" s="159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</row>
    <row r="957" spans="1:17" ht="12.75" customHeight="1" x14ac:dyDescent="0.25">
      <c r="A957" s="2"/>
      <c r="B957" s="3"/>
      <c r="C957" s="3"/>
      <c r="D957" s="149"/>
      <c r="E957" s="159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</row>
    <row r="958" spans="1:17" ht="12.75" customHeight="1" x14ac:dyDescent="0.25">
      <c r="A958" s="2"/>
      <c r="B958" s="3"/>
      <c r="C958" s="3"/>
      <c r="D958" s="149"/>
      <c r="E958" s="159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</row>
  </sheetData>
  <autoFilter ref="A7:Q62" xr:uid="{00000000-0009-0000-0000-000004000000}"/>
  <mergeCells count="17">
    <mergeCell ref="E1:F1"/>
    <mergeCell ref="G1:K1"/>
    <mergeCell ref="E2:F2"/>
    <mergeCell ref="G2:K2"/>
    <mergeCell ref="E3:F3"/>
    <mergeCell ref="G3:K3"/>
    <mergeCell ref="G4:K4"/>
    <mergeCell ref="G5:K5"/>
    <mergeCell ref="A65:E65"/>
    <mergeCell ref="F65:G65"/>
    <mergeCell ref="E4:F4"/>
    <mergeCell ref="E5:F5"/>
    <mergeCell ref="A60:E60"/>
    <mergeCell ref="A61:E61"/>
    <mergeCell ref="A62:E62"/>
    <mergeCell ref="A64:E64"/>
    <mergeCell ref="F64:G64"/>
  </mergeCells>
  <pageMargins left="0.25" right="0.25" top="0.75" bottom="0.75" header="0.3" footer="0.3"/>
  <pageSetup scale="10" orientation="landscape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FF00"/>
    <pageSetUpPr fitToPage="1"/>
  </sheetPr>
  <dimension ref="A1:U954"/>
  <sheetViews>
    <sheetView workbookViewId="0">
      <selection activeCell="B8" sqref="B8:B64"/>
    </sheetView>
  </sheetViews>
  <sheetFormatPr baseColWidth="10" defaultColWidth="14.42578125" defaultRowHeight="15" customHeight="1" x14ac:dyDescent="0.25"/>
  <cols>
    <col min="1" max="1" width="5.28515625" style="16" customWidth="1"/>
    <col min="2" max="2" width="47.140625" style="16" bestFit="1" customWidth="1"/>
    <col min="3" max="3" width="10" style="16" customWidth="1"/>
    <col min="4" max="5" width="8.85546875" style="148" customWidth="1"/>
    <col min="6" max="6" width="5.7109375" style="16" customWidth="1"/>
    <col min="7" max="7" width="6.85546875" style="16" customWidth="1"/>
    <col min="8" max="17" width="7.7109375" style="16" customWidth="1"/>
    <col min="18" max="16384" width="14.42578125" style="16"/>
  </cols>
  <sheetData>
    <row r="1" spans="1:17" ht="12.75" customHeight="1" x14ac:dyDescent="0.25">
      <c r="A1" s="28"/>
      <c r="B1" s="23"/>
      <c r="C1" s="23"/>
      <c r="D1" s="137"/>
      <c r="E1" s="187" t="s">
        <v>26</v>
      </c>
      <c r="F1" s="188"/>
      <c r="G1" s="189" t="s">
        <v>14</v>
      </c>
      <c r="H1" s="190"/>
      <c r="I1" s="190"/>
      <c r="J1" s="190"/>
      <c r="K1" s="188"/>
      <c r="L1" s="23"/>
      <c r="M1" s="23"/>
      <c r="N1" s="23"/>
      <c r="O1" s="23"/>
      <c r="P1" s="23"/>
      <c r="Q1" s="23"/>
    </row>
    <row r="2" spans="1:17" ht="12.75" customHeight="1" x14ac:dyDescent="0.25">
      <c r="A2" s="28"/>
      <c r="B2" s="23"/>
      <c r="C2" s="23"/>
      <c r="D2" s="137"/>
      <c r="E2" s="187" t="s">
        <v>27</v>
      </c>
      <c r="F2" s="188"/>
      <c r="G2" s="189" t="s">
        <v>23</v>
      </c>
      <c r="H2" s="190"/>
      <c r="I2" s="190"/>
      <c r="J2" s="190"/>
      <c r="K2" s="188"/>
      <c r="L2" s="23"/>
      <c r="M2" s="23"/>
      <c r="N2" s="23"/>
      <c r="O2" s="23"/>
      <c r="P2" s="23"/>
      <c r="Q2" s="23"/>
    </row>
    <row r="3" spans="1:17" ht="12.75" customHeight="1" x14ac:dyDescent="0.25">
      <c r="A3" s="28"/>
      <c r="B3" s="23"/>
      <c r="C3" s="23"/>
      <c r="D3" s="137"/>
      <c r="E3" s="187" t="s">
        <v>28</v>
      </c>
      <c r="F3" s="188"/>
      <c r="G3" s="189">
        <v>2017</v>
      </c>
      <c r="H3" s="190"/>
      <c r="I3" s="190"/>
      <c r="J3" s="190"/>
      <c r="K3" s="188"/>
      <c r="L3" s="23"/>
      <c r="M3" s="23"/>
      <c r="N3" s="23"/>
      <c r="O3" s="23"/>
      <c r="P3" s="23"/>
      <c r="Q3" s="23"/>
    </row>
    <row r="4" spans="1:17" ht="12.75" customHeight="1" x14ac:dyDescent="0.25">
      <c r="A4" s="28"/>
      <c r="B4" s="23"/>
      <c r="C4" s="23"/>
      <c r="D4" s="137"/>
      <c r="E4" s="187" t="s">
        <v>26</v>
      </c>
      <c r="F4" s="188"/>
      <c r="G4" s="189" t="s">
        <v>14</v>
      </c>
      <c r="H4" s="190"/>
      <c r="I4" s="190"/>
      <c r="J4" s="190"/>
      <c r="K4" s="188"/>
      <c r="L4" s="23"/>
      <c r="M4" s="23"/>
      <c r="N4" s="23"/>
      <c r="O4" s="23"/>
      <c r="P4" s="23"/>
      <c r="Q4" s="23"/>
    </row>
    <row r="5" spans="1:17" ht="12.75" customHeight="1" x14ac:dyDescent="0.25">
      <c r="A5" s="28"/>
      <c r="B5" s="28"/>
      <c r="C5" s="28"/>
      <c r="D5" s="138"/>
      <c r="E5" s="187" t="s">
        <v>29</v>
      </c>
      <c r="F5" s="188"/>
      <c r="G5" s="189">
        <v>14</v>
      </c>
      <c r="H5" s="190"/>
      <c r="I5" s="190"/>
      <c r="J5" s="190"/>
      <c r="K5" s="188"/>
      <c r="L5" s="23"/>
      <c r="M5" s="23"/>
      <c r="N5" s="23"/>
      <c r="O5" s="23"/>
      <c r="P5" s="23"/>
      <c r="Q5" s="23"/>
    </row>
    <row r="6" spans="1:17" ht="12.75" customHeight="1" x14ac:dyDescent="0.25">
      <c r="A6" s="28"/>
      <c r="B6" s="28"/>
      <c r="C6" s="28"/>
      <c r="D6" s="138"/>
      <c r="E6" s="139"/>
      <c r="F6" s="32"/>
      <c r="G6" s="33"/>
      <c r="H6" s="33"/>
      <c r="I6" s="33"/>
      <c r="J6" s="33"/>
      <c r="K6" s="33"/>
      <c r="L6" s="23"/>
      <c r="M6" s="23"/>
      <c r="N6" s="23"/>
      <c r="O6" s="23"/>
      <c r="P6" s="23"/>
      <c r="Q6" s="23"/>
    </row>
    <row r="7" spans="1:17" ht="12.75" customHeight="1" x14ac:dyDescent="0.25">
      <c r="A7" s="29" t="s">
        <v>0</v>
      </c>
      <c r="B7" s="30" t="s">
        <v>30</v>
      </c>
      <c r="C7" s="30" t="s">
        <v>31</v>
      </c>
      <c r="D7" s="140" t="s">
        <v>32</v>
      </c>
      <c r="E7" s="141" t="s">
        <v>1</v>
      </c>
      <c r="F7" s="31" t="s">
        <v>2</v>
      </c>
      <c r="G7" s="31" t="s">
        <v>3</v>
      </c>
      <c r="H7" s="31" t="s">
        <v>4</v>
      </c>
      <c r="I7" s="31" t="s">
        <v>5</v>
      </c>
      <c r="J7" s="31" t="s">
        <v>6</v>
      </c>
      <c r="K7" s="31" t="s">
        <v>7</v>
      </c>
      <c r="L7" s="31" t="s">
        <v>8</v>
      </c>
      <c r="M7" s="31" t="s">
        <v>9</v>
      </c>
      <c r="N7" s="31" t="s">
        <v>10</v>
      </c>
      <c r="O7" s="31" t="s">
        <v>11</v>
      </c>
      <c r="P7" s="31" t="s">
        <v>12</v>
      </c>
      <c r="Q7" s="31" t="s">
        <v>13</v>
      </c>
    </row>
    <row r="8" spans="1:17" ht="12.75" customHeight="1" x14ac:dyDescent="0.25">
      <c r="A8" s="38">
        <v>8</v>
      </c>
      <c r="B8" s="214" t="s">
        <v>35</v>
      </c>
      <c r="C8" s="40" t="s">
        <v>16</v>
      </c>
      <c r="D8" s="142">
        <v>3.9</v>
      </c>
      <c r="E8" s="143">
        <f t="shared" ref="E8:E39" si="0">D8*A8</f>
        <v>31.2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</row>
    <row r="9" spans="1:17" ht="12.75" customHeight="1" x14ac:dyDescent="0.25">
      <c r="A9" s="38">
        <v>1</v>
      </c>
      <c r="B9" s="213" t="s">
        <v>37</v>
      </c>
      <c r="C9" s="40" t="s">
        <v>16</v>
      </c>
      <c r="D9" s="142">
        <v>7.65</v>
      </c>
      <c r="E9" s="143">
        <f t="shared" si="0"/>
        <v>7.65</v>
      </c>
      <c r="F9" s="37">
        <v>1</v>
      </c>
      <c r="G9" s="37"/>
      <c r="H9" s="37">
        <v>1</v>
      </c>
      <c r="I9" s="37"/>
      <c r="J9" s="37">
        <v>1</v>
      </c>
      <c r="K9" s="37"/>
      <c r="L9" s="37">
        <v>1</v>
      </c>
      <c r="M9" s="37"/>
      <c r="N9" s="37">
        <v>1</v>
      </c>
      <c r="O9" s="37"/>
      <c r="P9" s="37">
        <v>1</v>
      </c>
      <c r="Q9" s="37"/>
    </row>
    <row r="10" spans="1:17" ht="12.75" customHeight="1" x14ac:dyDescent="0.25">
      <c r="A10" s="38">
        <v>1</v>
      </c>
      <c r="B10" s="213" t="s">
        <v>98</v>
      </c>
      <c r="C10" s="40" t="s">
        <v>16</v>
      </c>
      <c r="D10" s="142">
        <v>8</v>
      </c>
      <c r="E10" s="143">
        <f t="shared" si="0"/>
        <v>8</v>
      </c>
      <c r="F10" s="37">
        <v>1</v>
      </c>
      <c r="G10" s="37"/>
      <c r="H10" s="37"/>
      <c r="I10" s="37"/>
      <c r="J10" s="37"/>
      <c r="K10" s="37"/>
      <c r="L10" s="37">
        <v>1</v>
      </c>
      <c r="M10" s="37"/>
      <c r="N10" s="37"/>
      <c r="O10" s="37"/>
      <c r="P10" s="37"/>
      <c r="Q10" s="37"/>
    </row>
    <row r="11" spans="1:17" ht="12.75" customHeight="1" x14ac:dyDescent="0.25">
      <c r="A11" s="38">
        <v>3</v>
      </c>
      <c r="B11" s="214" t="s">
        <v>36</v>
      </c>
      <c r="C11" s="40" t="s">
        <v>16</v>
      </c>
      <c r="D11" s="142">
        <v>3.9</v>
      </c>
      <c r="E11" s="143">
        <f t="shared" si="0"/>
        <v>11.7</v>
      </c>
      <c r="F11" s="37">
        <v>1</v>
      </c>
      <c r="G11" s="37"/>
      <c r="H11" s="37"/>
      <c r="I11" s="37"/>
      <c r="J11" s="37">
        <v>1</v>
      </c>
      <c r="K11" s="37"/>
      <c r="L11" s="37"/>
      <c r="M11" s="37"/>
      <c r="N11" s="37">
        <v>1</v>
      </c>
      <c r="O11" s="37"/>
      <c r="P11" s="37"/>
      <c r="Q11" s="37"/>
    </row>
    <row r="12" spans="1:17" ht="12.75" customHeight="1" x14ac:dyDescent="0.25">
      <c r="A12" s="38">
        <v>2</v>
      </c>
      <c r="B12" s="214" t="s">
        <v>99</v>
      </c>
      <c r="C12" s="40" t="s">
        <v>16</v>
      </c>
      <c r="D12" s="142">
        <v>3.9</v>
      </c>
      <c r="E12" s="143">
        <f t="shared" si="0"/>
        <v>7.8</v>
      </c>
      <c r="F12" s="37">
        <v>1</v>
      </c>
      <c r="G12" s="37"/>
      <c r="H12" s="37"/>
      <c r="I12" s="37"/>
      <c r="J12" s="37">
        <v>1</v>
      </c>
      <c r="K12" s="37"/>
      <c r="L12" s="37"/>
      <c r="M12" s="37"/>
      <c r="N12" s="37">
        <v>1</v>
      </c>
      <c r="O12" s="37"/>
      <c r="P12" s="37"/>
      <c r="Q12" s="37"/>
    </row>
    <row r="13" spans="1:17" ht="12.75" customHeight="1" x14ac:dyDescent="0.25">
      <c r="A13" s="38">
        <v>2</v>
      </c>
      <c r="B13" s="214" t="s">
        <v>82</v>
      </c>
      <c r="C13" s="40" t="s">
        <v>16</v>
      </c>
      <c r="D13" s="142">
        <v>3.9</v>
      </c>
      <c r="E13" s="143">
        <f t="shared" si="0"/>
        <v>7.8</v>
      </c>
      <c r="F13" s="37">
        <v>1</v>
      </c>
      <c r="G13" s="37"/>
      <c r="H13" s="37"/>
      <c r="I13" s="37"/>
      <c r="J13" s="37">
        <v>1</v>
      </c>
      <c r="K13" s="37"/>
      <c r="L13" s="37"/>
      <c r="M13" s="37"/>
      <c r="N13" s="37">
        <v>1</v>
      </c>
      <c r="O13" s="37"/>
      <c r="P13" s="37"/>
      <c r="Q13" s="37"/>
    </row>
    <row r="14" spans="1:17" ht="12.75" customHeight="1" x14ac:dyDescent="0.25">
      <c r="A14" s="38">
        <v>2</v>
      </c>
      <c r="B14" s="214" t="s">
        <v>33</v>
      </c>
      <c r="C14" s="40" t="s">
        <v>16</v>
      </c>
      <c r="D14" s="142">
        <v>3.9</v>
      </c>
      <c r="E14" s="143">
        <f t="shared" si="0"/>
        <v>7.8</v>
      </c>
      <c r="F14" s="37">
        <v>1</v>
      </c>
      <c r="G14" s="39"/>
      <c r="H14" s="37"/>
      <c r="I14" s="39"/>
      <c r="J14" s="37">
        <v>1</v>
      </c>
      <c r="K14" s="37"/>
      <c r="L14" s="37"/>
      <c r="M14" s="37"/>
      <c r="N14" s="37">
        <v>1</v>
      </c>
      <c r="O14" s="39"/>
      <c r="P14" s="37"/>
      <c r="Q14" s="39"/>
    </row>
    <row r="15" spans="1:17" ht="12.75" customHeight="1" x14ac:dyDescent="0.25">
      <c r="A15" s="38">
        <v>1</v>
      </c>
      <c r="B15" s="214" t="s">
        <v>41</v>
      </c>
      <c r="C15" s="40" t="s">
        <v>16</v>
      </c>
      <c r="D15" s="142">
        <v>5.0999999999999996</v>
      </c>
      <c r="E15" s="143">
        <f t="shared" si="0"/>
        <v>5.0999999999999996</v>
      </c>
      <c r="F15" s="37">
        <v>1</v>
      </c>
      <c r="G15" s="39"/>
      <c r="H15" s="39"/>
      <c r="I15" s="37"/>
      <c r="J15" s="37">
        <v>1</v>
      </c>
      <c r="K15" s="37"/>
      <c r="L15" s="37"/>
      <c r="M15" s="37"/>
      <c r="N15" s="37">
        <v>1</v>
      </c>
      <c r="O15" s="39"/>
      <c r="P15" s="39"/>
      <c r="Q15" s="37"/>
    </row>
    <row r="16" spans="1:17" ht="12.75" customHeight="1" x14ac:dyDescent="0.25">
      <c r="A16" s="38">
        <v>2</v>
      </c>
      <c r="B16" s="214" t="s">
        <v>34</v>
      </c>
      <c r="C16" s="40" t="s">
        <v>16</v>
      </c>
      <c r="D16" s="142">
        <v>5</v>
      </c>
      <c r="E16" s="143">
        <f t="shared" si="0"/>
        <v>10</v>
      </c>
      <c r="F16" s="37">
        <v>1</v>
      </c>
      <c r="G16" s="37"/>
      <c r="H16" s="37"/>
      <c r="I16" s="37"/>
      <c r="J16" s="37"/>
      <c r="K16" s="37">
        <v>1</v>
      </c>
      <c r="L16" s="37"/>
      <c r="M16" s="37"/>
      <c r="N16" s="37"/>
      <c r="O16" s="37"/>
      <c r="P16" s="37">
        <v>1</v>
      </c>
      <c r="Q16" s="37"/>
    </row>
    <row r="17" spans="1:17" ht="12.75" customHeight="1" x14ac:dyDescent="0.25">
      <c r="A17" s="41">
        <v>2</v>
      </c>
      <c r="B17" s="231" t="s">
        <v>85</v>
      </c>
      <c r="C17" s="40" t="s">
        <v>16</v>
      </c>
      <c r="D17" s="142">
        <v>3.5</v>
      </c>
      <c r="E17" s="143">
        <f t="shared" si="0"/>
        <v>7</v>
      </c>
      <c r="F17" s="37">
        <v>1</v>
      </c>
      <c r="G17" s="37"/>
      <c r="H17" s="37">
        <v>1</v>
      </c>
      <c r="I17" s="37"/>
      <c r="J17" s="37">
        <v>1</v>
      </c>
      <c r="K17" s="37"/>
      <c r="L17" s="37">
        <v>1</v>
      </c>
      <c r="M17" s="37"/>
      <c r="N17" s="37">
        <v>1</v>
      </c>
      <c r="O17" s="37"/>
      <c r="P17" s="37">
        <v>1</v>
      </c>
      <c r="Q17" s="37"/>
    </row>
    <row r="18" spans="1:17" ht="12.75" customHeight="1" x14ac:dyDescent="0.25">
      <c r="A18" s="38">
        <v>1</v>
      </c>
      <c r="B18" s="214" t="s">
        <v>86</v>
      </c>
      <c r="C18" s="40" t="s">
        <v>16</v>
      </c>
      <c r="D18" s="142">
        <v>3.5</v>
      </c>
      <c r="E18" s="143">
        <f t="shared" si="0"/>
        <v>3.5</v>
      </c>
      <c r="F18" s="37">
        <v>1</v>
      </c>
      <c r="G18" s="37"/>
      <c r="H18" s="37"/>
      <c r="I18" s="37"/>
      <c r="J18" s="37"/>
      <c r="K18" s="37"/>
      <c r="L18" s="37">
        <v>1</v>
      </c>
      <c r="M18" s="37"/>
      <c r="N18" s="37"/>
      <c r="O18" s="37"/>
      <c r="P18" s="37"/>
      <c r="Q18" s="37"/>
    </row>
    <row r="19" spans="1:17" ht="12.75" customHeight="1" x14ac:dyDescent="0.25">
      <c r="A19" s="38">
        <v>1</v>
      </c>
      <c r="B19" s="214" t="s">
        <v>38</v>
      </c>
      <c r="C19" s="40" t="s">
        <v>16</v>
      </c>
      <c r="D19" s="142">
        <v>3.5</v>
      </c>
      <c r="E19" s="143">
        <f t="shared" si="0"/>
        <v>3.5</v>
      </c>
      <c r="F19" s="37">
        <v>1</v>
      </c>
      <c r="G19" s="37"/>
      <c r="H19" s="37"/>
      <c r="I19" s="37"/>
      <c r="J19" s="37"/>
      <c r="K19" s="37">
        <v>1</v>
      </c>
      <c r="L19" s="37"/>
      <c r="M19" s="37"/>
      <c r="N19" s="37"/>
      <c r="O19" s="37"/>
      <c r="P19" s="37">
        <v>1</v>
      </c>
      <c r="Q19" s="37"/>
    </row>
    <row r="20" spans="1:17" ht="12.75" customHeight="1" x14ac:dyDescent="0.25">
      <c r="A20" s="44">
        <v>1</v>
      </c>
      <c r="B20" s="232" t="s">
        <v>44</v>
      </c>
      <c r="C20" s="48" t="s">
        <v>17</v>
      </c>
      <c r="D20" s="144">
        <v>10.5</v>
      </c>
      <c r="E20" s="145">
        <f t="shared" si="0"/>
        <v>10.5</v>
      </c>
      <c r="F20" s="44">
        <v>1</v>
      </c>
      <c r="G20" s="44"/>
      <c r="H20" s="44"/>
      <c r="I20" s="44"/>
      <c r="J20" s="44">
        <v>1</v>
      </c>
      <c r="K20" s="44"/>
      <c r="L20" s="44"/>
      <c r="M20" s="44"/>
      <c r="N20" s="44">
        <v>1</v>
      </c>
      <c r="O20" s="44"/>
      <c r="P20" s="44"/>
      <c r="Q20" s="44"/>
    </row>
    <row r="21" spans="1:17" ht="12.75" customHeight="1" x14ac:dyDescent="0.25">
      <c r="A21" s="47">
        <v>1</v>
      </c>
      <c r="B21" s="215" t="s">
        <v>45</v>
      </c>
      <c r="C21" s="44" t="s">
        <v>17</v>
      </c>
      <c r="D21" s="144">
        <v>5.95</v>
      </c>
      <c r="E21" s="145">
        <f t="shared" si="0"/>
        <v>5.95</v>
      </c>
      <c r="F21" s="44">
        <v>1</v>
      </c>
      <c r="G21" s="44"/>
      <c r="H21" s="44"/>
      <c r="I21" s="44"/>
      <c r="J21" s="44">
        <v>1</v>
      </c>
      <c r="K21" s="44"/>
      <c r="L21" s="44"/>
      <c r="M21" s="44"/>
      <c r="N21" s="44">
        <v>1</v>
      </c>
      <c r="O21" s="44"/>
      <c r="P21" s="44"/>
      <c r="Q21" s="44"/>
    </row>
    <row r="22" spans="1:17" ht="12.75" customHeight="1" x14ac:dyDescent="0.25">
      <c r="A22" s="47">
        <v>1</v>
      </c>
      <c r="B22" s="215" t="s">
        <v>46</v>
      </c>
      <c r="C22" s="44" t="s">
        <v>17</v>
      </c>
      <c r="D22" s="144">
        <v>2.5499999999999998</v>
      </c>
      <c r="E22" s="145">
        <f t="shared" si="0"/>
        <v>2.5499999999999998</v>
      </c>
      <c r="F22" s="44">
        <v>1</v>
      </c>
      <c r="G22" s="44">
        <v>1</v>
      </c>
      <c r="H22" s="44">
        <v>1</v>
      </c>
      <c r="I22" s="44">
        <v>1</v>
      </c>
      <c r="J22" s="44">
        <v>1</v>
      </c>
      <c r="K22" s="44">
        <v>1</v>
      </c>
      <c r="L22" s="44">
        <v>1</v>
      </c>
      <c r="M22" s="44">
        <v>1</v>
      </c>
      <c r="N22" s="44">
        <v>1</v>
      </c>
      <c r="O22" s="44">
        <v>1</v>
      </c>
      <c r="P22" s="44">
        <v>1</v>
      </c>
      <c r="Q22" s="44">
        <v>1</v>
      </c>
    </row>
    <row r="23" spans="1:17" ht="12.75" customHeight="1" x14ac:dyDescent="0.25">
      <c r="A23" s="47">
        <v>1</v>
      </c>
      <c r="B23" s="215" t="s">
        <v>47</v>
      </c>
      <c r="C23" s="44" t="s">
        <v>17</v>
      </c>
      <c r="D23" s="144">
        <v>0</v>
      </c>
      <c r="E23" s="145">
        <f t="shared" si="0"/>
        <v>0</v>
      </c>
      <c r="F23" s="44">
        <v>1</v>
      </c>
      <c r="G23" s="44"/>
      <c r="H23" s="44"/>
      <c r="I23" s="44"/>
      <c r="J23" s="44">
        <v>1</v>
      </c>
      <c r="K23" s="44"/>
      <c r="L23" s="44"/>
      <c r="M23" s="44"/>
      <c r="N23" s="44">
        <v>1</v>
      </c>
      <c r="O23" s="44"/>
      <c r="P23" s="44"/>
      <c r="Q23" s="44"/>
    </row>
    <row r="24" spans="1:17" ht="12.75" customHeight="1" x14ac:dyDescent="0.25">
      <c r="A24" s="47">
        <v>1</v>
      </c>
      <c r="B24" s="215" t="s">
        <v>48</v>
      </c>
      <c r="C24" s="44" t="s">
        <v>17</v>
      </c>
      <c r="D24" s="144">
        <v>3</v>
      </c>
      <c r="E24" s="145">
        <f t="shared" si="0"/>
        <v>3</v>
      </c>
      <c r="F24" s="44">
        <v>1</v>
      </c>
      <c r="G24" s="44"/>
      <c r="H24" s="44"/>
      <c r="I24" s="44"/>
      <c r="J24" s="44">
        <v>1</v>
      </c>
      <c r="K24" s="44"/>
      <c r="L24" s="44"/>
      <c r="M24" s="44"/>
      <c r="N24" s="44">
        <v>1</v>
      </c>
      <c r="O24" s="44"/>
      <c r="P24" s="44"/>
      <c r="Q24" s="44"/>
    </row>
    <row r="25" spans="1:17" ht="12.75" customHeight="1" x14ac:dyDescent="0.25">
      <c r="A25" s="47">
        <v>1</v>
      </c>
      <c r="B25" s="215" t="s">
        <v>88</v>
      </c>
      <c r="C25" s="44" t="s">
        <v>17</v>
      </c>
      <c r="D25" s="144">
        <v>3</v>
      </c>
      <c r="E25" s="145">
        <f t="shared" si="0"/>
        <v>3</v>
      </c>
      <c r="F25" s="44">
        <v>1</v>
      </c>
      <c r="G25" s="44"/>
      <c r="H25" s="44"/>
      <c r="I25" s="44"/>
      <c r="J25" s="44">
        <v>1</v>
      </c>
      <c r="K25" s="44"/>
      <c r="L25" s="44"/>
      <c r="M25" s="44"/>
      <c r="N25" s="44">
        <v>1</v>
      </c>
      <c r="O25" s="44"/>
      <c r="P25" s="44"/>
      <c r="Q25" s="44"/>
    </row>
    <row r="26" spans="1:17" ht="12.75" customHeight="1" x14ac:dyDescent="0.25">
      <c r="A26" s="47">
        <v>1</v>
      </c>
      <c r="B26" s="215" t="s">
        <v>89</v>
      </c>
      <c r="C26" s="44" t="s">
        <v>17</v>
      </c>
      <c r="D26" s="144">
        <v>3</v>
      </c>
      <c r="E26" s="145">
        <f t="shared" si="0"/>
        <v>3</v>
      </c>
      <c r="F26" s="44">
        <v>1</v>
      </c>
      <c r="G26" s="44"/>
      <c r="H26" s="44"/>
      <c r="I26" s="44"/>
      <c r="J26" s="44">
        <v>1</v>
      </c>
      <c r="K26" s="44"/>
      <c r="L26" s="44"/>
      <c r="M26" s="44"/>
      <c r="N26" s="44">
        <v>1</v>
      </c>
      <c r="O26" s="44"/>
      <c r="P26" s="44"/>
      <c r="Q26" s="44"/>
    </row>
    <row r="27" spans="1:17" ht="12.75" customHeight="1" x14ac:dyDescent="0.25">
      <c r="A27" s="47">
        <v>1</v>
      </c>
      <c r="B27" s="215" t="s">
        <v>49</v>
      </c>
      <c r="C27" s="44" t="s">
        <v>17</v>
      </c>
      <c r="D27" s="144">
        <v>3</v>
      </c>
      <c r="E27" s="145">
        <f t="shared" si="0"/>
        <v>3</v>
      </c>
      <c r="F27" s="44">
        <v>1</v>
      </c>
      <c r="G27" s="44"/>
      <c r="H27" s="44"/>
      <c r="I27" s="44"/>
      <c r="J27" s="44">
        <v>1</v>
      </c>
      <c r="K27" s="44"/>
      <c r="L27" s="44"/>
      <c r="M27" s="44"/>
      <c r="N27" s="44">
        <v>1</v>
      </c>
      <c r="O27" s="44"/>
      <c r="P27" s="44"/>
      <c r="Q27" s="44"/>
    </row>
    <row r="28" spans="1:17" ht="12.75" customHeight="1" x14ac:dyDescent="0.25">
      <c r="A28" s="47">
        <v>1</v>
      </c>
      <c r="B28" s="217" t="s">
        <v>50</v>
      </c>
      <c r="C28" s="44" t="s">
        <v>17</v>
      </c>
      <c r="D28" s="144">
        <v>0</v>
      </c>
      <c r="E28" s="145">
        <f t="shared" si="0"/>
        <v>0</v>
      </c>
      <c r="F28" s="44">
        <v>1</v>
      </c>
      <c r="G28" s="44">
        <v>1</v>
      </c>
      <c r="H28" s="44">
        <v>1</v>
      </c>
      <c r="I28" s="44">
        <v>1</v>
      </c>
      <c r="J28" s="44">
        <v>1</v>
      </c>
      <c r="K28" s="44">
        <v>1</v>
      </c>
      <c r="L28" s="44">
        <v>1</v>
      </c>
      <c r="M28" s="44">
        <v>1</v>
      </c>
      <c r="N28" s="44">
        <v>1</v>
      </c>
      <c r="O28" s="44">
        <v>1</v>
      </c>
      <c r="P28" s="44">
        <v>1</v>
      </c>
      <c r="Q28" s="44">
        <v>1</v>
      </c>
    </row>
    <row r="29" spans="1:17" ht="12.75" customHeight="1" x14ac:dyDescent="0.25">
      <c r="A29" s="47">
        <v>1</v>
      </c>
      <c r="B29" s="215" t="s">
        <v>51</v>
      </c>
      <c r="C29" s="44" t="s">
        <v>17</v>
      </c>
      <c r="D29" s="144">
        <v>8.5</v>
      </c>
      <c r="E29" s="145">
        <f t="shared" si="0"/>
        <v>8.5</v>
      </c>
      <c r="F29" s="44">
        <v>1</v>
      </c>
      <c r="G29" s="44"/>
      <c r="H29" s="44"/>
      <c r="I29" s="44"/>
      <c r="J29" s="44"/>
      <c r="K29" s="44">
        <v>1</v>
      </c>
      <c r="L29" s="44"/>
      <c r="M29" s="44"/>
      <c r="N29" s="44"/>
      <c r="O29" s="44"/>
      <c r="P29" s="44">
        <v>1</v>
      </c>
      <c r="Q29" s="44"/>
    </row>
    <row r="30" spans="1:17" ht="12.75" customHeight="1" x14ac:dyDescent="0.25">
      <c r="A30" s="47">
        <v>1</v>
      </c>
      <c r="B30" s="215" t="s">
        <v>52</v>
      </c>
      <c r="C30" s="44" t="s">
        <v>17</v>
      </c>
      <c r="D30" s="144">
        <v>0</v>
      </c>
      <c r="E30" s="145">
        <f t="shared" si="0"/>
        <v>0</v>
      </c>
      <c r="F30" s="44">
        <v>1</v>
      </c>
      <c r="G30" s="44"/>
      <c r="H30" s="44">
        <v>1</v>
      </c>
      <c r="I30" s="44"/>
      <c r="J30" s="44">
        <v>1</v>
      </c>
      <c r="K30" s="44"/>
      <c r="L30" s="44">
        <v>1</v>
      </c>
      <c r="M30" s="44"/>
      <c r="N30" s="44">
        <v>1</v>
      </c>
      <c r="O30" s="44"/>
      <c r="P30" s="44">
        <v>1</v>
      </c>
      <c r="Q30" s="44"/>
    </row>
    <row r="31" spans="1:17" ht="12.75" customHeight="1" x14ac:dyDescent="0.25">
      <c r="A31" s="47">
        <v>1</v>
      </c>
      <c r="B31" s="215" t="s">
        <v>53</v>
      </c>
      <c r="C31" s="44" t="s">
        <v>17</v>
      </c>
      <c r="D31" s="144">
        <v>8.5</v>
      </c>
      <c r="E31" s="145">
        <f t="shared" si="0"/>
        <v>8.5</v>
      </c>
      <c r="F31" s="44">
        <v>1</v>
      </c>
      <c r="G31" s="44"/>
      <c r="H31" s="44"/>
      <c r="I31" s="44"/>
      <c r="J31" s="44"/>
      <c r="K31" s="44">
        <v>1</v>
      </c>
      <c r="L31" s="44"/>
      <c r="M31" s="44"/>
      <c r="N31" s="44"/>
      <c r="O31" s="44"/>
      <c r="P31" s="44">
        <v>1</v>
      </c>
      <c r="Q31" s="44"/>
    </row>
    <row r="32" spans="1:17" ht="12.75" customHeight="1" x14ac:dyDescent="0.25">
      <c r="A32" s="47">
        <v>1</v>
      </c>
      <c r="B32" s="215" t="s">
        <v>54</v>
      </c>
      <c r="C32" s="44" t="s">
        <v>17</v>
      </c>
      <c r="D32" s="144">
        <v>0</v>
      </c>
      <c r="E32" s="145">
        <f t="shared" si="0"/>
        <v>0</v>
      </c>
      <c r="F32" s="44">
        <v>1</v>
      </c>
      <c r="G32" s="44"/>
      <c r="H32" s="44"/>
      <c r="I32" s="44"/>
      <c r="J32" s="44"/>
      <c r="K32" s="44"/>
      <c r="L32" s="44">
        <v>1</v>
      </c>
      <c r="M32" s="44"/>
      <c r="N32" s="44"/>
      <c r="O32" s="44"/>
      <c r="P32" s="44"/>
      <c r="Q32" s="44"/>
    </row>
    <row r="33" spans="1:17" ht="12.75" customHeight="1" x14ac:dyDescent="0.25">
      <c r="A33" s="47">
        <v>1</v>
      </c>
      <c r="B33" s="215" t="s">
        <v>55</v>
      </c>
      <c r="C33" s="44" t="s">
        <v>17</v>
      </c>
      <c r="D33" s="144">
        <v>10.5</v>
      </c>
      <c r="E33" s="145">
        <f t="shared" si="0"/>
        <v>10.5</v>
      </c>
      <c r="F33" s="44">
        <v>1</v>
      </c>
      <c r="G33" s="44"/>
      <c r="H33" s="44"/>
      <c r="I33" s="44"/>
      <c r="J33" s="44"/>
      <c r="K33" s="44"/>
      <c r="L33" s="44">
        <v>1</v>
      </c>
      <c r="M33" s="44"/>
      <c r="N33" s="44"/>
      <c r="O33" s="44"/>
      <c r="P33" s="44"/>
      <c r="Q33" s="44"/>
    </row>
    <row r="34" spans="1:17" ht="12.75" customHeight="1" x14ac:dyDescent="0.25">
      <c r="A34" s="47">
        <v>1</v>
      </c>
      <c r="B34" s="215" t="s">
        <v>90</v>
      </c>
      <c r="C34" s="44" t="s">
        <v>17</v>
      </c>
      <c r="D34" s="144">
        <v>10.5</v>
      </c>
      <c r="E34" s="145">
        <f t="shared" si="0"/>
        <v>10.5</v>
      </c>
      <c r="F34" s="44">
        <v>1</v>
      </c>
      <c r="G34" s="44"/>
      <c r="H34" s="44"/>
      <c r="I34" s="44"/>
      <c r="J34" s="44"/>
      <c r="K34" s="44"/>
      <c r="L34" s="44">
        <v>1</v>
      </c>
      <c r="M34" s="44"/>
      <c r="N34" s="44"/>
      <c r="O34" s="44"/>
      <c r="P34" s="44"/>
      <c r="Q34" s="44"/>
    </row>
    <row r="35" spans="1:17" ht="12.75" customHeight="1" x14ac:dyDescent="0.25">
      <c r="A35" s="47">
        <v>1</v>
      </c>
      <c r="B35" s="215" t="s">
        <v>61</v>
      </c>
      <c r="C35" s="44" t="s">
        <v>17</v>
      </c>
      <c r="D35" s="144">
        <v>2</v>
      </c>
      <c r="E35" s="145">
        <f t="shared" si="0"/>
        <v>2</v>
      </c>
      <c r="F35" s="44">
        <v>1</v>
      </c>
      <c r="G35" s="44">
        <v>1</v>
      </c>
      <c r="H35" s="44">
        <v>1</v>
      </c>
      <c r="I35" s="44">
        <v>1</v>
      </c>
      <c r="J35" s="44">
        <v>1</v>
      </c>
      <c r="K35" s="44">
        <v>1</v>
      </c>
      <c r="L35" s="44">
        <v>1</v>
      </c>
      <c r="M35" s="44">
        <v>1</v>
      </c>
      <c r="N35" s="44">
        <v>1</v>
      </c>
      <c r="O35" s="44">
        <v>1</v>
      </c>
      <c r="P35" s="44">
        <v>1</v>
      </c>
      <c r="Q35" s="44">
        <v>1</v>
      </c>
    </row>
    <row r="36" spans="1:17" ht="12.75" customHeight="1" x14ac:dyDescent="0.25">
      <c r="A36" s="47">
        <v>1</v>
      </c>
      <c r="B36" s="215" t="s">
        <v>62</v>
      </c>
      <c r="C36" s="44" t="s">
        <v>17</v>
      </c>
      <c r="D36" s="144">
        <v>10.5</v>
      </c>
      <c r="E36" s="145">
        <f t="shared" si="0"/>
        <v>10.5</v>
      </c>
      <c r="F36" s="44">
        <v>1</v>
      </c>
      <c r="G36" s="44"/>
      <c r="H36" s="44">
        <v>1</v>
      </c>
      <c r="I36" s="44"/>
      <c r="J36" s="44">
        <v>1</v>
      </c>
      <c r="K36" s="44"/>
      <c r="L36" s="44">
        <v>1</v>
      </c>
      <c r="M36" s="44"/>
      <c r="N36" s="44">
        <v>1</v>
      </c>
      <c r="O36" s="44"/>
      <c r="P36" s="44">
        <v>1</v>
      </c>
      <c r="Q36" s="44"/>
    </row>
    <row r="37" spans="1:17" ht="12.75" customHeight="1" x14ac:dyDescent="0.25">
      <c r="A37" s="47">
        <v>1</v>
      </c>
      <c r="B37" s="215" t="s">
        <v>64</v>
      </c>
      <c r="C37" s="44" t="s">
        <v>17</v>
      </c>
      <c r="D37" s="144">
        <v>21.25</v>
      </c>
      <c r="E37" s="145">
        <f t="shared" si="0"/>
        <v>21.25</v>
      </c>
      <c r="F37" s="44">
        <v>1</v>
      </c>
      <c r="G37" s="44"/>
      <c r="H37" s="44"/>
      <c r="I37" s="44"/>
      <c r="J37" s="44"/>
      <c r="K37" s="44">
        <v>1</v>
      </c>
      <c r="L37" s="44"/>
      <c r="M37" s="44"/>
      <c r="N37" s="44"/>
      <c r="O37" s="44"/>
      <c r="P37" s="44">
        <v>1</v>
      </c>
      <c r="Q37" s="44"/>
    </row>
    <row r="38" spans="1:17" ht="12.75" customHeight="1" x14ac:dyDescent="0.25">
      <c r="A38" s="47">
        <v>1</v>
      </c>
      <c r="B38" s="215" t="s">
        <v>65</v>
      </c>
      <c r="C38" s="44" t="s">
        <v>17</v>
      </c>
      <c r="D38" s="144">
        <v>10.5</v>
      </c>
      <c r="E38" s="145">
        <f t="shared" si="0"/>
        <v>10.5</v>
      </c>
      <c r="F38" s="44">
        <v>1</v>
      </c>
      <c r="G38" s="44">
        <v>1</v>
      </c>
      <c r="H38" s="44">
        <v>1</v>
      </c>
      <c r="I38" s="44">
        <v>1</v>
      </c>
      <c r="J38" s="44">
        <v>1</v>
      </c>
      <c r="K38" s="44">
        <v>1</v>
      </c>
      <c r="L38" s="44">
        <v>1</v>
      </c>
      <c r="M38" s="44">
        <v>1</v>
      </c>
      <c r="N38" s="44">
        <v>1</v>
      </c>
      <c r="O38" s="44">
        <v>1</v>
      </c>
      <c r="P38" s="44">
        <v>1</v>
      </c>
      <c r="Q38" s="44">
        <v>1</v>
      </c>
    </row>
    <row r="39" spans="1:17" ht="12.75" customHeight="1" x14ac:dyDescent="0.25">
      <c r="A39" s="47">
        <v>1</v>
      </c>
      <c r="B39" s="215" t="s">
        <v>63</v>
      </c>
      <c r="C39" s="44" t="s">
        <v>17</v>
      </c>
      <c r="D39" s="144">
        <v>21.25</v>
      </c>
      <c r="E39" s="145">
        <f t="shared" si="0"/>
        <v>21.25</v>
      </c>
      <c r="F39" s="44">
        <v>1</v>
      </c>
      <c r="G39" s="44"/>
      <c r="H39" s="44"/>
      <c r="I39" s="44"/>
      <c r="J39" s="44"/>
      <c r="K39" s="44"/>
      <c r="L39" s="44">
        <v>1</v>
      </c>
      <c r="M39" s="44"/>
      <c r="N39" s="44"/>
      <c r="O39" s="44"/>
      <c r="P39" s="44"/>
      <c r="Q39" s="44"/>
    </row>
    <row r="40" spans="1:17" ht="12.75" customHeight="1" x14ac:dyDescent="0.25">
      <c r="A40" s="47">
        <v>1</v>
      </c>
      <c r="B40" s="215" t="s">
        <v>43</v>
      </c>
      <c r="C40" s="44" t="s">
        <v>17</v>
      </c>
      <c r="D40" s="144">
        <v>10</v>
      </c>
      <c r="E40" s="145">
        <f t="shared" ref="E40:E64" si="1">D40*A40</f>
        <v>10</v>
      </c>
      <c r="F40" s="44">
        <v>1</v>
      </c>
      <c r="G40" s="44"/>
      <c r="H40" s="44"/>
      <c r="I40" s="44"/>
      <c r="J40" s="44"/>
      <c r="K40" s="44"/>
      <c r="L40" s="44">
        <v>1</v>
      </c>
      <c r="M40" s="44"/>
      <c r="N40" s="44"/>
      <c r="O40" s="44"/>
      <c r="P40" s="44"/>
      <c r="Q40" s="44"/>
    </row>
    <row r="41" spans="1:17" ht="12.75" customHeight="1" x14ac:dyDescent="0.25">
      <c r="A41" s="47">
        <v>1</v>
      </c>
      <c r="B41" s="215" t="s">
        <v>59</v>
      </c>
      <c r="C41" s="44" t="s">
        <v>17</v>
      </c>
      <c r="D41" s="144">
        <v>0</v>
      </c>
      <c r="E41" s="145">
        <f t="shared" si="1"/>
        <v>0</v>
      </c>
      <c r="F41" s="44">
        <v>1</v>
      </c>
      <c r="G41" s="44">
        <v>1</v>
      </c>
      <c r="H41" s="44">
        <v>1</v>
      </c>
      <c r="I41" s="44">
        <v>1</v>
      </c>
      <c r="J41" s="44">
        <v>1</v>
      </c>
      <c r="K41" s="44">
        <v>1</v>
      </c>
      <c r="L41" s="44">
        <v>1</v>
      </c>
      <c r="M41" s="44">
        <v>1</v>
      </c>
      <c r="N41" s="44">
        <v>1</v>
      </c>
      <c r="O41" s="44">
        <v>1</v>
      </c>
      <c r="P41" s="44">
        <v>1</v>
      </c>
      <c r="Q41" s="44">
        <v>1</v>
      </c>
    </row>
    <row r="42" spans="1:17" ht="12.75" customHeight="1" x14ac:dyDescent="0.25">
      <c r="A42" s="47">
        <v>1</v>
      </c>
      <c r="B42" s="215" t="s">
        <v>57</v>
      </c>
      <c r="C42" s="44" t="s">
        <v>17</v>
      </c>
      <c r="D42" s="144">
        <v>10.5</v>
      </c>
      <c r="E42" s="145">
        <f t="shared" si="1"/>
        <v>10.5</v>
      </c>
      <c r="F42" s="44">
        <v>1</v>
      </c>
      <c r="G42" s="44"/>
      <c r="H42" s="44"/>
      <c r="I42" s="44">
        <v>1</v>
      </c>
      <c r="J42" s="44"/>
      <c r="K42" s="44"/>
      <c r="L42" s="44">
        <v>1</v>
      </c>
      <c r="M42" s="44"/>
      <c r="N42" s="44"/>
      <c r="O42" s="44">
        <v>1</v>
      </c>
      <c r="P42" s="44"/>
      <c r="Q42" s="44"/>
    </row>
    <row r="43" spans="1:17" ht="12.75" customHeight="1" x14ac:dyDescent="0.25">
      <c r="A43" s="47">
        <v>1</v>
      </c>
      <c r="B43" s="215" t="s">
        <v>191</v>
      </c>
      <c r="C43" s="44" t="s">
        <v>17</v>
      </c>
      <c r="D43" s="144">
        <v>10.5</v>
      </c>
      <c r="E43" s="145">
        <f t="shared" si="1"/>
        <v>10.5</v>
      </c>
      <c r="F43" s="44">
        <v>1</v>
      </c>
      <c r="G43" s="44"/>
      <c r="H43" s="44"/>
      <c r="I43" s="44">
        <v>1</v>
      </c>
      <c r="J43" s="44"/>
      <c r="K43" s="44"/>
      <c r="L43" s="44">
        <v>1</v>
      </c>
      <c r="M43" s="44"/>
      <c r="N43" s="44"/>
      <c r="O43" s="44">
        <v>1</v>
      </c>
      <c r="P43" s="44"/>
      <c r="Q43" s="44"/>
    </row>
    <row r="44" spans="1:17" ht="12.75" customHeight="1" x14ac:dyDescent="0.25">
      <c r="A44" s="45">
        <v>1</v>
      </c>
      <c r="B44" s="216" t="s">
        <v>165</v>
      </c>
      <c r="C44" s="46" t="s">
        <v>17</v>
      </c>
      <c r="D44" s="144">
        <v>10.5</v>
      </c>
      <c r="E44" s="145">
        <f t="shared" si="1"/>
        <v>10.5</v>
      </c>
      <c r="F44" s="44">
        <v>1</v>
      </c>
      <c r="G44" s="44"/>
      <c r="H44" s="44">
        <v>1</v>
      </c>
      <c r="I44" s="44"/>
      <c r="J44" s="44">
        <v>1</v>
      </c>
      <c r="K44" s="44"/>
      <c r="L44" s="44">
        <v>1</v>
      </c>
      <c r="M44" s="44"/>
      <c r="N44" s="44">
        <v>1</v>
      </c>
      <c r="O44" s="44"/>
      <c r="P44" s="44">
        <v>1</v>
      </c>
      <c r="Q44" s="44"/>
    </row>
    <row r="45" spans="1:17" ht="12.75" customHeight="1" x14ac:dyDescent="0.25">
      <c r="A45" s="45">
        <v>1</v>
      </c>
      <c r="B45" s="215" t="s">
        <v>166</v>
      </c>
      <c r="C45" s="44" t="s">
        <v>17</v>
      </c>
      <c r="D45" s="144">
        <v>0</v>
      </c>
      <c r="E45" s="145">
        <f t="shared" si="1"/>
        <v>0</v>
      </c>
      <c r="F45" s="44">
        <v>1</v>
      </c>
      <c r="G45" s="44">
        <v>1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44">
        <v>1</v>
      </c>
      <c r="O45" s="44">
        <v>1</v>
      </c>
      <c r="P45" s="44">
        <v>1</v>
      </c>
      <c r="Q45" s="44">
        <v>1</v>
      </c>
    </row>
    <row r="46" spans="1:17" ht="12.75" customHeight="1" x14ac:dyDescent="0.25">
      <c r="A46" s="45">
        <v>1</v>
      </c>
      <c r="B46" s="216" t="s">
        <v>162</v>
      </c>
      <c r="C46" s="46" t="s">
        <v>17</v>
      </c>
      <c r="D46" s="144">
        <v>21.25</v>
      </c>
      <c r="E46" s="145">
        <f t="shared" si="1"/>
        <v>21.25</v>
      </c>
      <c r="F46" s="44"/>
      <c r="G46" s="44"/>
      <c r="H46" s="44"/>
      <c r="I46" s="44"/>
      <c r="J46" s="44"/>
      <c r="K46" s="44"/>
      <c r="L46" s="44">
        <v>1</v>
      </c>
      <c r="M46" s="44"/>
      <c r="N46" s="44"/>
      <c r="O46" s="44"/>
      <c r="P46" s="44"/>
      <c r="Q46" s="44"/>
    </row>
    <row r="47" spans="1:17" ht="12.75" customHeight="1" x14ac:dyDescent="0.25">
      <c r="A47" s="45">
        <v>1</v>
      </c>
      <c r="B47" s="216" t="s">
        <v>206</v>
      </c>
      <c r="C47" s="46" t="s">
        <v>17</v>
      </c>
      <c r="D47" s="144">
        <v>17</v>
      </c>
      <c r="E47" s="145">
        <f t="shared" si="1"/>
        <v>17</v>
      </c>
      <c r="F47" s="44"/>
      <c r="G47" s="44"/>
      <c r="H47" s="44"/>
      <c r="I47" s="44"/>
      <c r="J47" s="44"/>
      <c r="K47" s="44">
        <v>1</v>
      </c>
      <c r="L47" s="44"/>
      <c r="M47" s="44"/>
      <c r="N47" s="44"/>
      <c r="O47" s="44"/>
      <c r="P47" s="44"/>
      <c r="Q47" s="44"/>
    </row>
    <row r="48" spans="1:17" ht="12.75" customHeight="1" x14ac:dyDescent="0.25">
      <c r="A48" s="45">
        <v>1</v>
      </c>
      <c r="B48" s="216" t="s">
        <v>158</v>
      </c>
      <c r="C48" s="46" t="s">
        <v>17</v>
      </c>
      <c r="D48" s="144">
        <v>10.5</v>
      </c>
      <c r="E48" s="145">
        <f t="shared" si="1"/>
        <v>10.5</v>
      </c>
      <c r="F48" s="44"/>
      <c r="G48" s="44"/>
      <c r="H48" s="44"/>
      <c r="I48" s="44"/>
      <c r="J48" s="44"/>
      <c r="K48" s="44">
        <v>1</v>
      </c>
      <c r="L48" s="44"/>
      <c r="M48" s="44"/>
      <c r="N48" s="44"/>
      <c r="O48" s="44"/>
      <c r="P48" s="44"/>
      <c r="Q48" s="44"/>
    </row>
    <row r="49" spans="1:17" ht="12.75" customHeight="1" x14ac:dyDescent="0.25">
      <c r="A49" s="44">
        <v>1</v>
      </c>
      <c r="B49" s="215" t="s">
        <v>155</v>
      </c>
      <c r="C49" s="44" t="s">
        <v>17</v>
      </c>
      <c r="D49" s="144">
        <v>10.5</v>
      </c>
      <c r="E49" s="145">
        <f t="shared" si="1"/>
        <v>10.5</v>
      </c>
      <c r="F49" s="44">
        <v>1</v>
      </c>
      <c r="G49" s="44">
        <v>1</v>
      </c>
      <c r="H49" s="44">
        <v>1</v>
      </c>
      <c r="I49" s="44">
        <v>1</v>
      </c>
      <c r="J49" s="44">
        <v>1</v>
      </c>
      <c r="K49" s="44">
        <v>1</v>
      </c>
      <c r="L49" s="44">
        <v>1</v>
      </c>
      <c r="M49" s="44">
        <v>1</v>
      </c>
      <c r="N49" s="44">
        <v>1</v>
      </c>
      <c r="O49" s="44">
        <v>1</v>
      </c>
      <c r="P49" s="44">
        <v>1</v>
      </c>
      <c r="Q49" s="44">
        <v>1</v>
      </c>
    </row>
    <row r="50" spans="1:17" ht="12.75" customHeight="1" x14ac:dyDescent="0.25">
      <c r="A50" s="44">
        <v>1</v>
      </c>
      <c r="B50" s="217" t="s">
        <v>156</v>
      </c>
      <c r="C50" s="45" t="s">
        <v>17</v>
      </c>
      <c r="D50" s="144">
        <v>40.25</v>
      </c>
      <c r="E50" s="145">
        <f t="shared" si="1"/>
        <v>40.25</v>
      </c>
      <c r="F50" s="44"/>
      <c r="G50" s="44"/>
      <c r="H50" s="44"/>
      <c r="I50" s="44"/>
      <c r="J50" s="44"/>
      <c r="K50" s="44">
        <v>1</v>
      </c>
      <c r="L50" s="44"/>
      <c r="M50" s="44"/>
      <c r="N50" s="44"/>
      <c r="O50" s="44"/>
      <c r="P50" s="44"/>
      <c r="Q50" s="44"/>
    </row>
    <row r="51" spans="1:17" ht="12.75" customHeight="1" x14ac:dyDescent="0.25">
      <c r="A51" s="47">
        <v>1</v>
      </c>
      <c r="B51" s="215" t="s">
        <v>56</v>
      </c>
      <c r="C51" s="44" t="s">
        <v>17</v>
      </c>
      <c r="D51" s="144">
        <v>0</v>
      </c>
      <c r="E51" s="145">
        <f t="shared" si="1"/>
        <v>0</v>
      </c>
      <c r="F51" s="44">
        <v>1</v>
      </c>
      <c r="G51" s="44"/>
      <c r="H51" s="44"/>
      <c r="I51" s="44"/>
      <c r="J51" s="44"/>
      <c r="K51" s="44"/>
      <c r="L51" s="44">
        <v>1</v>
      </c>
      <c r="M51" s="44"/>
      <c r="N51" s="44"/>
      <c r="O51" s="44"/>
      <c r="P51" s="44"/>
      <c r="Q51" s="44"/>
    </row>
    <row r="52" spans="1:17" ht="12.75" customHeight="1" x14ac:dyDescent="0.25">
      <c r="A52" s="52">
        <v>1</v>
      </c>
      <c r="B52" s="219" t="s">
        <v>70</v>
      </c>
      <c r="C52" s="51" t="s">
        <v>18</v>
      </c>
      <c r="D52" s="127">
        <v>5.0999999999999996</v>
      </c>
      <c r="E52" s="128">
        <f t="shared" si="1"/>
        <v>5.0999999999999996</v>
      </c>
      <c r="F52" s="49">
        <v>1</v>
      </c>
      <c r="G52" s="49">
        <v>1</v>
      </c>
      <c r="H52" s="49">
        <v>1</v>
      </c>
      <c r="I52" s="49">
        <v>1</v>
      </c>
      <c r="J52" s="49">
        <v>1</v>
      </c>
      <c r="K52" s="49">
        <v>1</v>
      </c>
      <c r="L52" s="49">
        <v>1</v>
      </c>
      <c r="M52" s="49">
        <v>1</v>
      </c>
      <c r="N52" s="49">
        <v>1</v>
      </c>
      <c r="O52" s="49">
        <v>1</v>
      </c>
      <c r="P52" s="49">
        <v>1</v>
      </c>
      <c r="Q52" s="49">
        <v>1</v>
      </c>
    </row>
    <row r="53" spans="1:17" ht="12.75" customHeight="1" x14ac:dyDescent="0.25">
      <c r="A53" s="52">
        <v>1</v>
      </c>
      <c r="B53" s="218" t="s">
        <v>68</v>
      </c>
      <c r="C53" s="51" t="s">
        <v>18</v>
      </c>
      <c r="D53" s="127">
        <v>5.0999999999999996</v>
      </c>
      <c r="E53" s="128">
        <f t="shared" si="1"/>
        <v>5.0999999999999996</v>
      </c>
      <c r="F53" s="49">
        <v>1</v>
      </c>
      <c r="G53" s="49">
        <v>1</v>
      </c>
      <c r="H53" s="49">
        <v>1</v>
      </c>
      <c r="I53" s="49">
        <v>1</v>
      </c>
      <c r="J53" s="49">
        <v>1</v>
      </c>
      <c r="K53" s="49">
        <v>1</v>
      </c>
      <c r="L53" s="49">
        <v>1</v>
      </c>
      <c r="M53" s="49">
        <v>1</v>
      </c>
      <c r="N53" s="49">
        <v>1</v>
      </c>
      <c r="O53" s="49">
        <v>1</v>
      </c>
      <c r="P53" s="49">
        <v>1</v>
      </c>
      <c r="Q53" s="49">
        <v>1</v>
      </c>
    </row>
    <row r="54" spans="1:17" ht="12.75" customHeight="1" x14ac:dyDescent="0.25">
      <c r="A54" s="52">
        <v>1</v>
      </c>
      <c r="B54" s="218" t="s">
        <v>69</v>
      </c>
      <c r="C54" s="51" t="s">
        <v>18</v>
      </c>
      <c r="D54" s="127">
        <v>5.0999999999999996</v>
      </c>
      <c r="E54" s="128">
        <f t="shared" si="1"/>
        <v>5.0999999999999996</v>
      </c>
      <c r="F54" s="49">
        <v>1</v>
      </c>
      <c r="G54" s="49">
        <v>1</v>
      </c>
      <c r="H54" s="49">
        <v>1</v>
      </c>
      <c r="I54" s="49">
        <v>1</v>
      </c>
      <c r="J54" s="49">
        <v>1</v>
      </c>
      <c r="K54" s="49">
        <v>1</v>
      </c>
      <c r="L54" s="49">
        <v>1</v>
      </c>
      <c r="M54" s="49">
        <v>1</v>
      </c>
      <c r="N54" s="49">
        <v>1</v>
      </c>
      <c r="O54" s="49">
        <v>1</v>
      </c>
      <c r="P54" s="49">
        <v>1</v>
      </c>
      <c r="Q54" s="49">
        <v>1</v>
      </c>
    </row>
    <row r="55" spans="1:17" ht="12.75" customHeight="1" x14ac:dyDescent="0.25">
      <c r="A55" s="52">
        <v>1</v>
      </c>
      <c r="B55" s="219" t="s">
        <v>73</v>
      </c>
      <c r="C55" s="51" t="s">
        <v>18</v>
      </c>
      <c r="D55" s="127">
        <v>30.6</v>
      </c>
      <c r="E55" s="128">
        <f t="shared" si="1"/>
        <v>30.6</v>
      </c>
      <c r="F55" s="49">
        <v>1</v>
      </c>
      <c r="G55" s="49"/>
      <c r="H55" s="49"/>
      <c r="I55" s="49"/>
      <c r="J55" s="49"/>
      <c r="K55" s="49"/>
      <c r="L55" s="49">
        <v>1</v>
      </c>
      <c r="M55" s="49"/>
      <c r="N55" s="49"/>
      <c r="O55" s="49"/>
      <c r="P55" s="49"/>
      <c r="Q55" s="49"/>
    </row>
    <row r="56" spans="1:17" ht="12.75" customHeight="1" x14ac:dyDescent="0.25">
      <c r="A56" s="52">
        <v>1</v>
      </c>
      <c r="B56" s="219" t="s">
        <v>66</v>
      </c>
      <c r="C56" s="51" t="s">
        <v>18</v>
      </c>
      <c r="D56" s="127">
        <v>5.95</v>
      </c>
      <c r="E56" s="128">
        <f t="shared" si="1"/>
        <v>5.95</v>
      </c>
      <c r="F56" s="49">
        <v>1</v>
      </c>
      <c r="G56" s="49"/>
      <c r="H56" s="49"/>
      <c r="I56" s="49"/>
      <c r="J56" s="49"/>
      <c r="K56" s="49">
        <v>1</v>
      </c>
      <c r="L56" s="49"/>
      <c r="M56" s="49"/>
      <c r="N56" s="49"/>
      <c r="O56" s="49"/>
      <c r="P56" s="49">
        <v>1</v>
      </c>
      <c r="Q56" s="49"/>
    </row>
    <row r="57" spans="1:17" ht="12.75" customHeight="1" x14ac:dyDescent="0.25">
      <c r="A57" s="52">
        <v>1</v>
      </c>
      <c r="B57" s="219" t="s">
        <v>71</v>
      </c>
      <c r="C57" s="51" t="s">
        <v>18</v>
      </c>
      <c r="D57" s="127">
        <v>25.5</v>
      </c>
      <c r="E57" s="128">
        <f t="shared" si="1"/>
        <v>25.5</v>
      </c>
      <c r="F57" s="49">
        <v>1</v>
      </c>
      <c r="G57" s="49"/>
      <c r="H57" s="49"/>
      <c r="I57" s="49">
        <v>1</v>
      </c>
      <c r="J57" s="49"/>
      <c r="K57" s="49"/>
      <c r="L57" s="49">
        <v>1</v>
      </c>
      <c r="M57" s="49"/>
      <c r="N57" s="49"/>
      <c r="O57" s="49">
        <v>1</v>
      </c>
      <c r="P57" s="49"/>
      <c r="Q57" s="49"/>
    </row>
    <row r="58" spans="1:17" ht="12.75" customHeight="1" x14ac:dyDescent="0.25">
      <c r="A58" s="52">
        <v>1</v>
      </c>
      <c r="B58" s="219" t="s">
        <v>72</v>
      </c>
      <c r="C58" s="51" t="s">
        <v>18</v>
      </c>
      <c r="D58" s="127">
        <v>23.8</v>
      </c>
      <c r="E58" s="128">
        <f t="shared" si="1"/>
        <v>23.8</v>
      </c>
      <c r="F58" s="49">
        <v>1</v>
      </c>
      <c r="G58" s="49"/>
      <c r="H58" s="49"/>
      <c r="I58" s="49">
        <v>1</v>
      </c>
      <c r="J58" s="49"/>
      <c r="K58" s="49"/>
      <c r="L58" s="49">
        <v>1</v>
      </c>
      <c r="M58" s="49"/>
      <c r="N58" s="49"/>
      <c r="O58" s="49">
        <v>1</v>
      </c>
      <c r="P58" s="49"/>
      <c r="Q58" s="49"/>
    </row>
    <row r="59" spans="1:17" ht="12.75" customHeight="1" x14ac:dyDescent="0.25">
      <c r="A59" s="49">
        <v>1</v>
      </c>
      <c r="B59" s="218" t="s">
        <v>195</v>
      </c>
      <c r="C59" s="49" t="s">
        <v>18</v>
      </c>
      <c r="D59" s="127">
        <v>137.69999999999999</v>
      </c>
      <c r="E59" s="128">
        <f t="shared" si="1"/>
        <v>137.69999999999999</v>
      </c>
      <c r="F59" s="49">
        <v>1</v>
      </c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</row>
    <row r="60" spans="1:17" ht="12.75" customHeight="1" x14ac:dyDescent="0.25">
      <c r="A60" s="49">
        <v>1</v>
      </c>
      <c r="B60" s="218" t="s">
        <v>161</v>
      </c>
      <c r="C60" s="49" t="s">
        <v>18</v>
      </c>
      <c r="D60" s="127">
        <v>83.3</v>
      </c>
      <c r="E60" s="128">
        <f t="shared" si="1"/>
        <v>83.3</v>
      </c>
      <c r="F60" s="49">
        <v>1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</row>
    <row r="61" spans="1:17" ht="12.75" customHeight="1" x14ac:dyDescent="0.25">
      <c r="A61" s="50">
        <v>1</v>
      </c>
      <c r="B61" s="219" t="s">
        <v>163</v>
      </c>
      <c r="C61" s="51" t="s">
        <v>18</v>
      </c>
      <c r="D61" s="127">
        <v>123.25</v>
      </c>
      <c r="E61" s="128">
        <f t="shared" si="1"/>
        <v>123.25</v>
      </c>
      <c r="F61" s="49"/>
      <c r="G61" s="49"/>
      <c r="H61" s="49"/>
      <c r="I61" s="49"/>
      <c r="J61" s="49"/>
      <c r="K61" s="49"/>
      <c r="L61" s="49">
        <v>1</v>
      </c>
      <c r="M61" s="49"/>
      <c r="N61" s="49"/>
      <c r="O61" s="49"/>
      <c r="P61" s="49"/>
      <c r="Q61" s="49"/>
    </row>
    <row r="62" spans="1:17" ht="12.75" customHeight="1" x14ac:dyDescent="0.25">
      <c r="A62" s="50">
        <v>1</v>
      </c>
      <c r="B62" s="219" t="s">
        <v>159</v>
      </c>
      <c r="C62" s="51" t="s">
        <v>18</v>
      </c>
      <c r="D62" s="127">
        <v>102</v>
      </c>
      <c r="E62" s="128">
        <f t="shared" si="1"/>
        <v>102</v>
      </c>
      <c r="F62" s="49"/>
      <c r="G62" s="49"/>
      <c r="H62" s="49"/>
      <c r="I62" s="49"/>
      <c r="J62" s="49"/>
      <c r="K62" s="49">
        <v>1</v>
      </c>
      <c r="L62" s="49"/>
      <c r="M62" s="49"/>
      <c r="N62" s="49"/>
      <c r="O62" s="49"/>
      <c r="P62" s="49"/>
      <c r="Q62" s="49"/>
    </row>
    <row r="63" spans="1:17" ht="12.75" customHeight="1" x14ac:dyDescent="0.25">
      <c r="A63" s="50">
        <v>1</v>
      </c>
      <c r="B63" s="219" t="s">
        <v>157</v>
      </c>
      <c r="C63" s="51" t="s">
        <v>18</v>
      </c>
      <c r="D63" s="127">
        <v>165.75</v>
      </c>
      <c r="E63" s="128">
        <f t="shared" si="1"/>
        <v>165.75</v>
      </c>
      <c r="F63" s="49"/>
      <c r="G63" s="49"/>
      <c r="H63" s="49"/>
      <c r="I63" s="49"/>
      <c r="J63" s="49"/>
      <c r="K63" s="49">
        <v>1</v>
      </c>
      <c r="L63" s="49"/>
      <c r="M63" s="49"/>
      <c r="N63" s="49"/>
      <c r="O63" s="49"/>
      <c r="P63" s="49"/>
      <c r="Q63" s="49"/>
    </row>
    <row r="64" spans="1:17" ht="12.75" customHeight="1" x14ac:dyDescent="0.25">
      <c r="A64" s="52">
        <v>1</v>
      </c>
      <c r="B64" s="219" t="s">
        <v>67</v>
      </c>
      <c r="C64" s="51" t="s">
        <v>18</v>
      </c>
      <c r="D64" s="127">
        <v>114.75</v>
      </c>
      <c r="E64" s="128">
        <f t="shared" si="1"/>
        <v>114.75</v>
      </c>
      <c r="F64" s="49">
        <v>1</v>
      </c>
      <c r="G64" s="49"/>
      <c r="H64" s="49"/>
      <c r="I64" s="49"/>
      <c r="J64" s="49"/>
      <c r="K64" s="49"/>
      <c r="L64" s="49">
        <v>1</v>
      </c>
      <c r="M64" s="49"/>
      <c r="N64" s="49"/>
      <c r="O64" s="49"/>
      <c r="P64" s="49"/>
      <c r="Q64" s="49"/>
    </row>
    <row r="65" spans="1:17" ht="12.75" customHeight="1" x14ac:dyDescent="0.25">
      <c r="A65" s="184" t="s">
        <v>74</v>
      </c>
      <c r="B65" s="176"/>
      <c r="C65" s="176"/>
      <c r="D65" s="176"/>
      <c r="E65" s="177"/>
      <c r="F65" s="22">
        <f>SUMPRODUCT($E$8:$E$19,F8:F19)</f>
        <v>111.04999999999998</v>
      </c>
      <c r="G65" s="22">
        <f t="shared" ref="G65:Q65" si="2">SUMPRODUCT($E$8:$E$19,G8:G19)</f>
        <v>31.2</v>
      </c>
      <c r="H65" s="22">
        <f t="shared" si="2"/>
        <v>45.85</v>
      </c>
      <c r="I65" s="22">
        <f t="shared" si="2"/>
        <v>31.2</v>
      </c>
      <c r="J65" s="22">
        <f t="shared" si="2"/>
        <v>86.049999999999983</v>
      </c>
      <c r="K65" s="22">
        <f t="shared" si="2"/>
        <v>44.7</v>
      </c>
      <c r="L65" s="22">
        <f t="shared" si="2"/>
        <v>57.35</v>
      </c>
      <c r="M65" s="22">
        <f t="shared" si="2"/>
        <v>31.2</v>
      </c>
      <c r="N65" s="22">
        <f t="shared" si="2"/>
        <v>86.049999999999983</v>
      </c>
      <c r="O65" s="22">
        <f t="shared" si="2"/>
        <v>31.2</v>
      </c>
      <c r="P65" s="22">
        <f t="shared" si="2"/>
        <v>59.35</v>
      </c>
      <c r="Q65" s="22">
        <f t="shared" si="2"/>
        <v>31.2</v>
      </c>
    </row>
    <row r="66" spans="1:17" ht="12.75" customHeight="1" x14ac:dyDescent="0.25">
      <c r="A66" s="185" t="s">
        <v>75</v>
      </c>
      <c r="B66" s="176"/>
      <c r="C66" s="176"/>
      <c r="D66" s="176"/>
      <c r="E66" s="177"/>
      <c r="F66" s="24">
        <f>SUMPRODUCT($E$20:$E$51,F20:F51)</f>
        <v>186.5</v>
      </c>
      <c r="G66" s="24">
        <f t="shared" ref="G66:Q66" si="3">SUMPRODUCT($E$20:$E$51,G20:G51)</f>
        <v>25.55</v>
      </c>
      <c r="H66" s="24">
        <f t="shared" si="3"/>
        <v>46.55</v>
      </c>
      <c r="I66" s="24">
        <f t="shared" si="3"/>
        <v>46.55</v>
      </c>
      <c r="J66" s="24">
        <f t="shared" si="3"/>
        <v>75</v>
      </c>
      <c r="K66" s="24">
        <f t="shared" si="3"/>
        <v>131.55000000000001</v>
      </c>
      <c r="L66" s="24">
        <f t="shared" si="3"/>
        <v>141.05000000000001</v>
      </c>
      <c r="M66" s="24">
        <f t="shared" si="3"/>
        <v>25.55</v>
      </c>
      <c r="N66" s="24">
        <f t="shared" si="3"/>
        <v>75</v>
      </c>
      <c r="O66" s="24">
        <f t="shared" si="3"/>
        <v>46.55</v>
      </c>
      <c r="P66" s="24">
        <f t="shared" si="3"/>
        <v>84.8</v>
      </c>
      <c r="Q66" s="24">
        <f t="shared" si="3"/>
        <v>25.55</v>
      </c>
    </row>
    <row r="67" spans="1:17" ht="12.75" customHeight="1" x14ac:dyDescent="0.25">
      <c r="A67" s="186" t="s">
        <v>75</v>
      </c>
      <c r="B67" s="176"/>
      <c r="C67" s="176"/>
      <c r="D67" s="176"/>
      <c r="E67" s="177"/>
      <c r="F67" s="25">
        <f>SUMPRODUCT($E$52:$E$64,F52:F64)</f>
        <v>436.9</v>
      </c>
      <c r="G67" s="25">
        <f t="shared" ref="G67:Q67" si="4">SUMPRODUCT($E$52:$E$64,G52:G64)</f>
        <v>15.299999999999999</v>
      </c>
      <c r="H67" s="25">
        <f t="shared" si="4"/>
        <v>15.299999999999999</v>
      </c>
      <c r="I67" s="25">
        <f t="shared" si="4"/>
        <v>64.599999999999994</v>
      </c>
      <c r="J67" s="25">
        <f t="shared" si="4"/>
        <v>15.299999999999999</v>
      </c>
      <c r="K67" s="25">
        <f t="shared" si="4"/>
        <v>289</v>
      </c>
      <c r="L67" s="25">
        <f t="shared" si="4"/>
        <v>333.2</v>
      </c>
      <c r="M67" s="25">
        <f t="shared" si="4"/>
        <v>15.299999999999999</v>
      </c>
      <c r="N67" s="25">
        <f t="shared" si="4"/>
        <v>15.299999999999999</v>
      </c>
      <c r="O67" s="25">
        <f t="shared" si="4"/>
        <v>64.599999999999994</v>
      </c>
      <c r="P67" s="25">
        <f t="shared" si="4"/>
        <v>21.25</v>
      </c>
      <c r="Q67" s="25">
        <f t="shared" si="4"/>
        <v>15.299999999999999</v>
      </c>
    </row>
    <row r="68" spans="1:17" ht="12.75" customHeight="1" x14ac:dyDescent="0.25">
      <c r="A68" s="14"/>
      <c r="B68" s="15"/>
      <c r="C68" s="15"/>
      <c r="D68" s="146"/>
      <c r="E68" s="146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</row>
    <row r="69" spans="1:17" ht="12.75" customHeight="1" x14ac:dyDescent="0.25">
      <c r="A69" s="175" t="s">
        <v>76</v>
      </c>
      <c r="B69" s="176"/>
      <c r="C69" s="176"/>
      <c r="D69" s="176"/>
      <c r="E69" s="177"/>
      <c r="F69" s="178">
        <f>SUM(F65:Q67)</f>
        <v>2857.95</v>
      </c>
      <c r="G69" s="179"/>
      <c r="H69" s="15"/>
      <c r="I69" s="15"/>
      <c r="J69" s="15"/>
      <c r="K69" s="15"/>
      <c r="L69" s="15"/>
      <c r="M69" s="15"/>
      <c r="N69" s="15"/>
      <c r="O69" s="15"/>
      <c r="P69" s="15"/>
      <c r="Q69" s="15"/>
    </row>
    <row r="70" spans="1:17" ht="12.75" customHeight="1" x14ac:dyDescent="0.25">
      <c r="A70" s="175" t="s">
        <v>77</v>
      </c>
      <c r="B70" s="176"/>
      <c r="C70" s="176"/>
      <c r="D70" s="176"/>
      <c r="E70" s="177"/>
      <c r="F70" s="178">
        <f>F69*G5</f>
        <v>40011.299999999996</v>
      </c>
      <c r="G70" s="179"/>
      <c r="H70" s="15"/>
      <c r="I70" s="15"/>
      <c r="J70" s="15"/>
      <c r="K70" s="15"/>
      <c r="L70" s="15"/>
      <c r="M70" s="15"/>
      <c r="N70" s="15"/>
      <c r="O70" s="15"/>
      <c r="P70" s="15"/>
      <c r="Q70" s="15"/>
    </row>
    <row r="71" spans="1:17" ht="12.75" customHeight="1" x14ac:dyDescent="0.25">
      <c r="A71" s="28"/>
      <c r="B71" s="23"/>
      <c r="C71" s="23"/>
      <c r="D71" s="137"/>
      <c r="E71" s="147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ht="12.75" customHeight="1" x14ac:dyDescent="0.25">
      <c r="A72" s="28"/>
      <c r="B72" s="23"/>
      <c r="C72" s="23"/>
      <c r="D72" s="137"/>
      <c r="E72" s="147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ht="12.75" customHeight="1" x14ac:dyDescent="0.25">
      <c r="A73" s="28"/>
      <c r="B73" s="23"/>
      <c r="C73" s="23"/>
      <c r="D73" s="137"/>
      <c r="E73" s="147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ht="12.75" customHeight="1" x14ac:dyDescent="0.25">
      <c r="A74" s="28"/>
      <c r="B74" s="23"/>
      <c r="C74" s="23"/>
      <c r="D74" s="137"/>
      <c r="E74" s="147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ht="12.75" customHeight="1" x14ac:dyDescent="0.25">
      <c r="A75" s="28"/>
      <c r="B75" s="23"/>
      <c r="C75" s="23"/>
      <c r="D75" s="137"/>
      <c r="E75" s="147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ht="12.75" customHeight="1" x14ac:dyDescent="0.25">
      <c r="A76" s="28"/>
      <c r="B76" s="23"/>
      <c r="C76" s="23"/>
      <c r="D76" s="137"/>
      <c r="E76" s="147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ht="12.75" customHeight="1" x14ac:dyDescent="0.25">
      <c r="A77" s="28"/>
      <c r="B77" s="23"/>
      <c r="C77" s="23"/>
      <c r="D77" s="137"/>
      <c r="E77" s="147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ht="12.75" customHeight="1" x14ac:dyDescent="0.25">
      <c r="A78" s="28"/>
      <c r="B78" s="23"/>
      <c r="C78" s="23"/>
      <c r="D78" s="137"/>
      <c r="E78" s="147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ht="12.75" customHeight="1" x14ac:dyDescent="0.25">
      <c r="A79" s="28"/>
      <c r="B79" s="23"/>
      <c r="C79" s="23"/>
      <c r="D79" s="137"/>
      <c r="E79" s="147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ht="12.75" customHeight="1" x14ac:dyDescent="0.25">
      <c r="A80" s="28"/>
      <c r="B80" s="23"/>
      <c r="C80" s="23"/>
      <c r="D80" s="137"/>
      <c r="E80" s="147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ht="12.75" customHeight="1" x14ac:dyDescent="0.25">
      <c r="A81" s="28"/>
      <c r="B81" s="23"/>
      <c r="C81" s="23"/>
      <c r="D81" s="137"/>
      <c r="E81" s="147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ht="12.75" customHeight="1" x14ac:dyDescent="0.25">
      <c r="A82" s="28"/>
      <c r="B82" s="23"/>
      <c r="C82" s="23"/>
      <c r="D82" s="137"/>
      <c r="E82" s="147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ht="12.75" customHeight="1" x14ac:dyDescent="0.25">
      <c r="A83" s="28"/>
      <c r="B83" s="23"/>
      <c r="C83" s="23"/>
      <c r="D83" s="137"/>
      <c r="E83" s="147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ht="12.75" customHeight="1" x14ac:dyDescent="0.25">
      <c r="A84" s="28"/>
      <c r="B84" s="23"/>
      <c r="C84" s="23"/>
      <c r="D84" s="137"/>
      <c r="E84" s="147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ht="12.75" customHeight="1" x14ac:dyDescent="0.25">
      <c r="A85" s="28"/>
      <c r="B85" s="23"/>
      <c r="C85" s="23"/>
      <c r="D85" s="137"/>
      <c r="E85" s="147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ht="12.75" customHeight="1" x14ac:dyDescent="0.25">
      <c r="A86" s="28"/>
      <c r="B86" s="23"/>
      <c r="C86" s="23"/>
      <c r="D86" s="137"/>
      <c r="E86" s="147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ht="12.75" customHeight="1" x14ac:dyDescent="0.25">
      <c r="A87" s="28"/>
      <c r="B87" s="23"/>
      <c r="C87" s="23"/>
      <c r="D87" s="137"/>
      <c r="E87" s="147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ht="12.75" customHeight="1" x14ac:dyDescent="0.25">
      <c r="A88" s="28"/>
      <c r="B88" s="23"/>
      <c r="C88" s="23"/>
      <c r="D88" s="137"/>
      <c r="E88" s="147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ht="12.75" customHeight="1" x14ac:dyDescent="0.25">
      <c r="A89" s="28"/>
      <c r="B89" s="23"/>
      <c r="C89" s="23"/>
      <c r="D89" s="137"/>
      <c r="E89" s="147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ht="12.75" customHeight="1" x14ac:dyDescent="0.25">
      <c r="A90" s="28"/>
      <c r="B90" s="23"/>
      <c r="C90" s="23"/>
      <c r="D90" s="137"/>
      <c r="E90" s="147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ht="12.75" customHeight="1" x14ac:dyDescent="0.25">
      <c r="A91" s="28"/>
      <c r="B91" s="23"/>
      <c r="C91" s="23"/>
      <c r="D91" s="137"/>
      <c r="E91" s="147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ht="12.75" customHeight="1" x14ac:dyDescent="0.25">
      <c r="A92" s="28"/>
      <c r="B92" s="23"/>
      <c r="C92" s="23"/>
      <c r="D92" s="137"/>
      <c r="E92" s="147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ht="12.75" customHeight="1" x14ac:dyDescent="0.25">
      <c r="A93" s="28"/>
      <c r="B93" s="23"/>
      <c r="C93" s="23"/>
      <c r="D93" s="137"/>
      <c r="E93" s="147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ht="12.75" customHeight="1" x14ac:dyDescent="0.25">
      <c r="A94" s="28"/>
      <c r="B94" s="23"/>
      <c r="C94" s="23"/>
      <c r="D94" s="137"/>
      <c r="E94" s="147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ht="12.75" customHeight="1" x14ac:dyDescent="0.25">
      <c r="A95" s="28"/>
      <c r="B95" s="23"/>
      <c r="C95" s="23"/>
      <c r="D95" s="137"/>
      <c r="E95" s="147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ht="12.75" customHeight="1" x14ac:dyDescent="0.25">
      <c r="A96" s="28"/>
      <c r="B96" s="23"/>
      <c r="C96" s="23"/>
      <c r="D96" s="137"/>
      <c r="E96" s="147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ht="12.75" customHeight="1" x14ac:dyDescent="0.25">
      <c r="A97" s="28"/>
      <c r="B97" s="23"/>
      <c r="C97" s="23"/>
      <c r="D97" s="137"/>
      <c r="E97" s="147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ht="12.75" customHeight="1" x14ac:dyDescent="0.25">
      <c r="A98" s="28"/>
      <c r="B98" s="23"/>
      <c r="C98" s="23"/>
      <c r="D98" s="137"/>
      <c r="E98" s="147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ht="12.75" customHeight="1" x14ac:dyDescent="0.25">
      <c r="A99" s="28"/>
      <c r="B99" s="23"/>
      <c r="C99" s="23"/>
      <c r="D99" s="137"/>
      <c r="E99" s="147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ht="12.75" customHeight="1" x14ac:dyDescent="0.25">
      <c r="A100" s="28"/>
      <c r="B100" s="23"/>
      <c r="C100" s="23"/>
      <c r="D100" s="137"/>
      <c r="E100" s="147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ht="12.75" customHeight="1" x14ac:dyDescent="0.25">
      <c r="A101" s="28"/>
      <c r="B101" s="23"/>
      <c r="C101" s="23"/>
      <c r="D101" s="137"/>
      <c r="E101" s="147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ht="12.75" customHeight="1" x14ac:dyDescent="0.25">
      <c r="A102" s="28"/>
      <c r="B102" s="23"/>
      <c r="C102" s="23"/>
      <c r="D102" s="137"/>
      <c r="E102" s="147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ht="12.75" customHeight="1" x14ac:dyDescent="0.25">
      <c r="A103" s="28"/>
      <c r="B103" s="23"/>
      <c r="C103" s="23"/>
      <c r="D103" s="137"/>
      <c r="E103" s="147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ht="12.75" customHeight="1" x14ac:dyDescent="0.25">
      <c r="A104" s="28"/>
      <c r="B104" s="23"/>
      <c r="C104" s="23"/>
      <c r="D104" s="137"/>
      <c r="E104" s="147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ht="12.75" customHeight="1" x14ac:dyDescent="0.25">
      <c r="A105" s="28"/>
      <c r="B105" s="23"/>
      <c r="C105" s="23"/>
      <c r="D105" s="137"/>
      <c r="E105" s="147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ht="12.75" customHeight="1" x14ac:dyDescent="0.25">
      <c r="A106" s="28"/>
      <c r="B106" s="23"/>
      <c r="C106" s="23"/>
      <c r="D106" s="137"/>
      <c r="E106" s="147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ht="12.75" customHeight="1" x14ac:dyDescent="0.25">
      <c r="A107" s="28"/>
      <c r="B107" s="23"/>
      <c r="C107" s="23"/>
      <c r="D107" s="137"/>
      <c r="E107" s="147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ht="12.75" customHeight="1" x14ac:dyDescent="0.25">
      <c r="A108" s="28"/>
      <c r="B108" s="23"/>
      <c r="C108" s="23"/>
      <c r="D108" s="137"/>
      <c r="E108" s="147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ht="12.75" customHeight="1" x14ac:dyDescent="0.25">
      <c r="A109" s="28"/>
      <c r="B109" s="23"/>
      <c r="C109" s="23"/>
      <c r="D109" s="137"/>
      <c r="E109" s="147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ht="12.75" customHeight="1" x14ac:dyDescent="0.25">
      <c r="A110" s="28"/>
      <c r="B110" s="23"/>
      <c r="C110" s="23"/>
      <c r="D110" s="137"/>
      <c r="E110" s="147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ht="12.75" customHeight="1" x14ac:dyDescent="0.25">
      <c r="A111" s="28"/>
      <c r="B111" s="23"/>
      <c r="C111" s="23"/>
      <c r="D111" s="137"/>
      <c r="E111" s="147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ht="12.75" customHeight="1" x14ac:dyDescent="0.25">
      <c r="A112" s="28"/>
      <c r="B112" s="23"/>
      <c r="C112" s="23"/>
      <c r="D112" s="137"/>
      <c r="E112" s="147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ht="12.75" customHeight="1" x14ac:dyDescent="0.25">
      <c r="A113" s="28"/>
      <c r="B113" s="23"/>
      <c r="C113" s="23"/>
      <c r="D113" s="137"/>
      <c r="E113" s="147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ht="12.75" customHeight="1" x14ac:dyDescent="0.25">
      <c r="A114" s="28"/>
      <c r="B114" s="23"/>
      <c r="C114" s="23"/>
      <c r="D114" s="137"/>
      <c r="E114" s="147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ht="12.75" customHeight="1" x14ac:dyDescent="0.25">
      <c r="A115" s="28"/>
      <c r="B115" s="23"/>
      <c r="C115" s="23"/>
      <c r="D115" s="137"/>
      <c r="E115" s="147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ht="12.75" customHeight="1" x14ac:dyDescent="0.25">
      <c r="A116" s="28"/>
      <c r="B116" s="23"/>
      <c r="C116" s="23"/>
      <c r="D116" s="137"/>
      <c r="E116" s="147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ht="12.75" customHeight="1" x14ac:dyDescent="0.25">
      <c r="A117" s="28"/>
      <c r="B117" s="23"/>
      <c r="C117" s="23"/>
      <c r="D117" s="137"/>
      <c r="E117" s="147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ht="12.75" customHeight="1" x14ac:dyDescent="0.25">
      <c r="A118" s="28"/>
      <c r="B118" s="23"/>
      <c r="C118" s="23"/>
      <c r="D118" s="137"/>
      <c r="E118" s="147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ht="12.75" customHeight="1" x14ac:dyDescent="0.25">
      <c r="A119" s="28"/>
      <c r="B119" s="23"/>
      <c r="C119" s="23"/>
      <c r="D119" s="137"/>
      <c r="E119" s="147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ht="12.75" customHeight="1" x14ac:dyDescent="0.25">
      <c r="A120" s="28"/>
      <c r="B120" s="23"/>
      <c r="C120" s="23"/>
      <c r="D120" s="137"/>
      <c r="E120" s="147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ht="12.75" customHeight="1" x14ac:dyDescent="0.25">
      <c r="A121" s="28"/>
      <c r="B121" s="23"/>
      <c r="C121" s="23"/>
      <c r="D121" s="137"/>
      <c r="E121" s="147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ht="12.75" customHeight="1" x14ac:dyDescent="0.25">
      <c r="A122" s="28"/>
      <c r="B122" s="23"/>
      <c r="C122" s="23"/>
      <c r="D122" s="137"/>
      <c r="E122" s="147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ht="12.75" customHeight="1" x14ac:dyDescent="0.25">
      <c r="A123" s="28"/>
      <c r="B123" s="23"/>
      <c r="C123" s="23"/>
      <c r="D123" s="137"/>
      <c r="E123" s="147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ht="12.75" customHeight="1" x14ac:dyDescent="0.25">
      <c r="A124" s="28"/>
      <c r="B124" s="23"/>
      <c r="C124" s="23"/>
      <c r="D124" s="137"/>
      <c r="E124" s="147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ht="12.75" customHeight="1" x14ac:dyDescent="0.25">
      <c r="A125" s="28"/>
      <c r="B125" s="23"/>
      <c r="C125" s="23"/>
      <c r="D125" s="137"/>
      <c r="E125" s="147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ht="12.75" customHeight="1" x14ac:dyDescent="0.25">
      <c r="A126" s="28"/>
      <c r="B126" s="23"/>
      <c r="C126" s="23"/>
      <c r="D126" s="137"/>
      <c r="E126" s="147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ht="12.75" customHeight="1" x14ac:dyDescent="0.25">
      <c r="A127" s="28"/>
      <c r="B127" s="23"/>
      <c r="C127" s="23"/>
      <c r="D127" s="137"/>
      <c r="E127" s="147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ht="12.75" customHeight="1" x14ac:dyDescent="0.25">
      <c r="A128" s="28"/>
      <c r="B128" s="23"/>
      <c r="C128" s="23"/>
      <c r="D128" s="137"/>
      <c r="E128" s="147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ht="12.75" customHeight="1" x14ac:dyDescent="0.25">
      <c r="A129" s="28"/>
      <c r="B129" s="23"/>
      <c r="C129" s="23"/>
      <c r="D129" s="137"/>
      <c r="E129" s="147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ht="12.75" customHeight="1" x14ac:dyDescent="0.25">
      <c r="A130" s="28"/>
      <c r="B130" s="23"/>
      <c r="C130" s="23"/>
      <c r="D130" s="137"/>
      <c r="E130" s="147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ht="12.75" customHeight="1" x14ac:dyDescent="0.25">
      <c r="A131" s="28"/>
      <c r="B131" s="23"/>
      <c r="C131" s="23"/>
      <c r="D131" s="137"/>
      <c r="E131" s="147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ht="12.75" customHeight="1" x14ac:dyDescent="0.25">
      <c r="A132" s="28"/>
      <c r="B132" s="23"/>
      <c r="C132" s="23"/>
      <c r="D132" s="137"/>
      <c r="E132" s="147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ht="12.75" customHeight="1" x14ac:dyDescent="0.25">
      <c r="A133" s="28"/>
      <c r="B133" s="23"/>
      <c r="C133" s="23"/>
      <c r="D133" s="137"/>
      <c r="E133" s="147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ht="12.75" customHeight="1" x14ac:dyDescent="0.25">
      <c r="A134" s="28"/>
      <c r="B134" s="23"/>
      <c r="C134" s="23"/>
      <c r="D134" s="137"/>
      <c r="E134" s="147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  <row r="135" spans="1:17" ht="12.75" customHeight="1" x14ac:dyDescent="0.25">
      <c r="A135" s="28"/>
      <c r="B135" s="23"/>
      <c r="C135" s="23"/>
      <c r="D135" s="137"/>
      <c r="E135" s="147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</row>
    <row r="136" spans="1:17" ht="12.75" customHeight="1" x14ac:dyDescent="0.25">
      <c r="A136" s="28"/>
      <c r="B136" s="23"/>
      <c r="C136" s="23"/>
      <c r="D136" s="137"/>
      <c r="E136" s="147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</row>
    <row r="137" spans="1:17" ht="12.75" customHeight="1" x14ac:dyDescent="0.25">
      <c r="A137" s="28"/>
      <c r="B137" s="23"/>
      <c r="C137" s="23"/>
      <c r="D137" s="137"/>
      <c r="E137" s="147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</row>
    <row r="138" spans="1:17" ht="12.75" customHeight="1" x14ac:dyDescent="0.25">
      <c r="A138" s="28"/>
      <c r="B138" s="23"/>
      <c r="C138" s="23"/>
      <c r="D138" s="137"/>
      <c r="E138" s="147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</row>
    <row r="139" spans="1:17" ht="12.75" customHeight="1" x14ac:dyDescent="0.25">
      <c r="A139" s="28"/>
      <c r="B139" s="23"/>
      <c r="C139" s="23"/>
      <c r="D139" s="137"/>
      <c r="E139" s="147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</row>
    <row r="140" spans="1:17" ht="12.75" customHeight="1" x14ac:dyDescent="0.25">
      <c r="A140" s="28"/>
      <c r="B140" s="23"/>
      <c r="C140" s="23"/>
      <c r="D140" s="137"/>
      <c r="E140" s="147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</row>
    <row r="141" spans="1:17" ht="12.75" customHeight="1" x14ac:dyDescent="0.25">
      <c r="A141" s="28"/>
      <c r="B141" s="23"/>
      <c r="C141" s="23"/>
      <c r="D141" s="137"/>
      <c r="E141" s="147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</row>
    <row r="142" spans="1:17" ht="12.75" customHeight="1" x14ac:dyDescent="0.25">
      <c r="A142" s="28"/>
      <c r="B142" s="23"/>
      <c r="C142" s="23"/>
      <c r="D142" s="137"/>
      <c r="E142" s="147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</row>
    <row r="143" spans="1:17" ht="12.75" customHeight="1" x14ac:dyDescent="0.25">
      <c r="A143" s="28"/>
      <c r="B143" s="23"/>
      <c r="C143" s="23"/>
      <c r="D143" s="137"/>
      <c r="E143" s="147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</row>
    <row r="144" spans="1:17" ht="12.75" customHeight="1" x14ac:dyDescent="0.25">
      <c r="A144" s="28"/>
      <c r="B144" s="23"/>
      <c r="C144" s="23"/>
      <c r="D144" s="137"/>
      <c r="E144" s="147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</row>
    <row r="145" spans="1:17" ht="12.75" customHeight="1" x14ac:dyDescent="0.25">
      <c r="A145" s="28"/>
      <c r="B145" s="23"/>
      <c r="C145" s="23"/>
      <c r="D145" s="137"/>
      <c r="E145" s="147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</row>
    <row r="146" spans="1:17" ht="12.75" customHeight="1" x14ac:dyDescent="0.25">
      <c r="A146" s="28"/>
      <c r="B146" s="23"/>
      <c r="C146" s="23"/>
      <c r="D146" s="137"/>
      <c r="E146" s="147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</row>
    <row r="147" spans="1:17" ht="12.75" customHeight="1" x14ac:dyDescent="0.25">
      <c r="A147" s="28"/>
      <c r="B147" s="23"/>
      <c r="C147" s="23"/>
      <c r="D147" s="137"/>
      <c r="E147" s="147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</row>
    <row r="148" spans="1:17" ht="12.75" customHeight="1" x14ac:dyDescent="0.25">
      <c r="A148" s="28"/>
      <c r="B148" s="23"/>
      <c r="C148" s="23"/>
      <c r="D148" s="137"/>
      <c r="E148" s="147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</row>
    <row r="149" spans="1:17" ht="12.75" customHeight="1" x14ac:dyDescent="0.25">
      <c r="A149" s="28"/>
      <c r="B149" s="23"/>
      <c r="C149" s="23"/>
      <c r="D149" s="137"/>
      <c r="E149" s="147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</row>
    <row r="150" spans="1:17" ht="12.75" customHeight="1" x14ac:dyDescent="0.25">
      <c r="A150" s="28"/>
      <c r="B150" s="23"/>
      <c r="C150" s="23"/>
      <c r="D150" s="137"/>
      <c r="E150" s="147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</row>
    <row r="151" spans="1:17" ht="12.75" customHeight="1" x14ac:dyDescent="0.25">
      <c r="A151" s="28"/>
      <c r="B151" s="23"/>
      <c r="C151" s="23"/>
      <c r="D151" s="137"/>
      <c r="E151" s="147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</row>
    <row r="152" spans="1:17" ht="12.75" customHeight="1" x14ac:dyDescent="0.25">
      <c r="A152" s="28"/>
      <c r="B152" s="23"/>
      <c r="C152" s="23"/>
      <c r="D152" s="137"/>
      <c r="E152" s="147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</row>
    <row r="153" spans="1:17" ht="12.75" customHeight="1" x14ac:dyDescent="0.25">
      <c r="A153" s="28"/>
      <c r="B153" s="23"/>
      <c r="C153" s="23"/>
      <c r="D153" s="137"/>
      <c r="E153" s="147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</row>
    <row r="154" spans="1:17" ht="12.75" customHeight="1" x14ac:dyDescent="0.25">
      <c r="A154" s="28"/>
      <c r="B154" s="23"/>
      <c r="C154" s="23"/>
      <c r="D154" s="137"/>
      <c r="E154" s="147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</row>
    <row r="155" spans="1:17" ht="12.75" customHeight="1" x14ac:dyDescent="0.25">
      <c r="A155" s="28"/>
      <c r="B155" s="23"/>
      <c r="C155" s="23"/>
      <c r="D155" s="137"/>
      <c r="E155" s="147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</row>
    <row r="156" spans="1:17" ht="12.75" customHeight="1" x14ac:dyDescent="0.25">
      <c r="A156" s="28"/>
      <c r="B156" s="23"/>
      <c r="C156" s="23"/>
      <c r="D156" s="137"/>
      <c r="E156" s="147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</row>
    <row r="157" spans="1:17" ht="12.75" customHeight="1" x14ac:dyDescent="0.25">
      <c r="A157" s="28"/>
      <c r="B157" s="23"/>
      <c r="C157" s="23"/>
      <c r="D157" s="137"/>
      <c r="E157" s="147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</row>
    <row r="158" spans="1:17" ht="12.75" customHeight="1" x14ac:dyDescent="0.25">
      <c r="A158" s="28"/>
      <c r="B158" s="23"/>
      <c r="C158" s="23"/>
      <c r="D158" s="137"/>
      <c r="E158" s="147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</row>
    <row r="159" spans="1:17" ht="12.75" customHeight="1" x14ac:dyDescent="0.25">
      <c r="A159" s="28"/>
      <c r="B159" s="23"/>
      <c r="C159" s="23"/>
      <c r="D159" s="137"/>
      <c r="E159" s="147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</row>
    <row r="160" spans="1:17" ht="12.75" customHeight="1" x14ac:dyDescent="0.25">
      <c r="A160" s="28"/>
      <c r="B160" s="23"/>
      <c r="C160" s="23"/>
      <c r="D160" s="137"/>
      <c r="E160" s="147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</row>
    <row r="161" spans="1:17" ht="12.75" customHeight="1" x14ac:dyDescent="0.25">
      <c r="A161" s="28"/>
      <c r="B161" s="23"/>
      <c r="C161" s="23"/>
      <c r="D161" s="137"/>
      <c r="E161" s="147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</row>
    <row r="162" spans="1:17" ht="12.75" customHeight="1" x14ac:dyDescent="0.25">
      <c r="A162" s="28"/>
      <c r="B162" s="23"/>
      <c r="C162" s="23"/>
      <c r="D162" s="137"/>
      <c r="E162" s="147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</row>
    <row r="163" spans="1:17" ht="12.75" customHeight="1" x14ac:dyDescent="0.25">
      <c r="A163" s="28"/>
      <c r="B163" s="23"/>
      <c r="C163" s="23"/>
      <c r="D163" s="137"/>
      <c r="E163" s="147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</row>
    <row r="164" spans="1:17" ht="12.75" customHeight="1" x14ac:dyDescent="0.25">
      <c r="A164" s="28"/>
      <c r="B164" s="23"/>
      <c r="C164" s="23"/>
      <c r="D164" s="137"/>
      <c r="E164" s="147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</row>
    <row r="165" spans="1:17" ht="12.75" customHeight="1" x14ac:dyDescent="0.25">
      <c r="A165" s="28"/>
      <c r="B165" s="23"/>
      <c r="C165" s="23"/>
      <c r="D165" s="137"/>
      <c r="E165" s="147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</row>
    <row r="166" spans="1:17" ht="12.75" customHeight="1" x14ac:dyDescent="0.25">
      <c r="A166" s="28"/>
      <c r="B166" s="23"/>
      <c r="C166" s="23"/>
      <c r="D166" s="137"/>
      <c r="E166" s="147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</row>
    <row r="167" spans="1:17" ht="12.75" customHeight="1" x14ac:dyDescent="0.25">
      <c r="A167" s="28"/>
      <c r="B167" s="23"/>
      <c r="C167" s="23"/>
      <c r="D167" s="137"/>
      <c r="E167" s="147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</row>
    <row r="168" spans="1:17" ht="12.75" customHeight="1" x14ac:dyDescent="0.25">
      <c r="A168" s="28"/>
      <c r="B168" s="23"/>
      <c r="C168" s="23"/>
      <c r="D168" s="137"/>
      <c r="E168" s="147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</row>
    <row r="169" spans="1:17" ht="12.75" customHeight="1" x14ac:dyDescent="0.25">
      <c r="A169" s="28"/>
      <c r="B169" s="23"/>
      <c r="C169" s="23"/>
      <c r="D169" s="137"/>
      <c r="E169" s="147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</row>
    <row r="170" spans="1:17" ht="12.75" customHeight="1" x14ac:dyDescent="0.25">
      <c r="A170" s="28"/>
      <c r="B170" s="23"/>
      <c r="C170" s="23"/>
      <c r="D170" s="137"/>
      <c r="E170" s="147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</row>
    <row r="171" spans="1:17" ht="12.75" customHeight="1" x14ac:dyDescent="0.25">
      <c r="A171" s="28"/>
      <c r="B171" s="23"/>
      <c r="C171" s="23"/>
      <c r="D171" s="137"/>
      <c r="E171" s="147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</row>
    <row r="172" spans="1:17" ht="12.75" customHeight="1" x14ac:dyDescent="0.25">
      <c r="A172" s="28"/>
      <c r="B172" s="23"/>
      <c r="C172" s="23"/>
      <c r="D172" s="137"/>
      <c r="E172" s="147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</row>
    <row r="173" spans="1:17" ht="12.75" customHeight="1" x14ac:dyDescent="0.25">
      <c r="A173" s="28"/>
      <c r="B173" s="23"/>
      <c r="C173" s="23"/>
      <c r="D173" s="137"/>
      <c r="E173" s="147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</row>
    <row r="174" spans="1:17" ht="12.75" customHeight="1" x14ac:dyDescent="0.25">
      <c r="A174" s="28"/>
      <c r="B174" s="23"/>
      <c r="C174" s="23"/>
      <c r="D174" s="137"/>
      <c r="E174" s="147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</row>
    <row r="175" spans="1:17" ht="12.75" customHeight="1" x14ac:dyDescent="0.25">
      <c r="A175" s="28"/>
      <c r="B175" s="23"/>
      <c r="C175" s="23"/>
      <c r="D175" s="137"/>
      <c r="E175" s="147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</row>
    <row r="176" spans="1:17" ht="12.75" customHeight="1" x14ac:dyDescent="0.25">
      <c r="A176" s="28"/>
      <c r="B176" s="23"/>
      <c r="C176" s="23"/>
      <c r="D176" s="137"/>
      <c r="E176" s="147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</row>
    <row r="177" spans="1:17" ht="12.75" customHeight="1" x14ac:dyDescent="0.25">
      <c r="A177" s="28"/>
      <c r="B177" s="23"/>
      <c r="C177" s="23"/>
      <c r="D177" s="137"/>
      <c r="E177" s="147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</row>
    <row r="178" spans="1:17" ht="12.75" customHeight="1" x14ac:dyDescent="0.25">
      <c r="A178" s="28"/>
      <c r="B178" s="23"/>
      <c r="C178" s="23"/>
      <c r="D178" s="137"/>
      <c r="E178" s="147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</row>
    <row r="179" spans="1:17" ht="12.75" customHeight="1" x14ac:dyDescent="0.25">
      <c r="A179" s="28"/>
      <c r="B179" s="23"/>
      <c r="C179" s="23"/>
      <c r="D179" s="137"/>
      <c r="E179" s="147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</row>
    <row r="180" spans="1:17" ht="12.75" customHeight="1" x14ac:dyDescent="0.25">
      <c r="A180" s="28"/>
      <c r="B180" s="23"/>
      <c r="C180" s="23"/>
      <c r="D180" s="137"/>
      <c r="E180" s="147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</row>
    <row r="181" spans="1:17" ht="12.75" customHeight="1" x14ac:dyDescent="0.25">
      <c r="A181" s="28"/>
      <c r="B181" s="23"/>
      <c r="C181" s="23"/>
      <c r="D181" s="137"/>
      <c r="E181" s="147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</row>
    <row r="182" spans="1:17" ht="12.75" customHeight="1" x14ac:dyDescent="0.25">
      <c r="A182" s="28"/>
      <c r="B182" s="23"/>
      <c r="C182" s="23"/>
      <c r="D182" s="137"/>
      <c r="E182" s="147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</row>
    <row r="183" spans="1:17" ht="12.75" customHeight="1" x14ac:dyDescent="0.25">
      <c r="A183" s="28"/>
      <c r="B183" s="23"/>
      <c r="C183" s="23"/>
      <c r="D183" s="137"/>
      <c r="E183" s="147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</row>
    <row r="184" spans="1:17" ht="12.75" customHeight="1" x14ac:dyDescent="0.25">
      <c r="A184" s="28"/>
      <c r="B184" s="23"/>
      <c r="C184" s="23"/>
      <c r="D184" s="137"/>
      <c r="E184" s="147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</row>
    <row r="185" spans="1:17" ht="12.75" customHeight="1" x14ac:dyDescent="0.25">
      <c r="A185" s="28"/>
      <c r="B185" s="23"/>
      <c r="C185" s="23"/>
      <c r="D185" s="137"/>
      <c r="E185" s="147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</row>
    <row r="186" spans="1:17" ht="12.75" customHeight="1" x14ac:dyDescent="0.25">
      <c r="A186" s="28"/>
      <c r="B186" s="23"/>
      <c r="C186" s="23"/>
      <c r="D186" s="137"/>
      <c r="E186" s="147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</row>
    <row r="187" spans="1:17" ht="12.75" customHeight="1" x14ac:dyDescent="0.25">
      <c r="A187" s="28"/>
      <c r="B187" s="23"/>
      <c r="C187" s="23"/>
      <c r="D187" s="137"/>
      <c r="E187" s="147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</row>
    <row r="188" spans="1:17" ht="12.75" customHeight="1" x14ac:dyDescent="0.25">
      <c r="A188" s="28"/>
      <c r="B188" s="23"/>
      <c r="C188" s="23"/>
      <c r="D188" s="137"/>
      <c r="E188" s="147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</row>
    <row r="189" spans="1:17" ht="12.75" customHeight="1" x14ac:dyDescent="0.25">
      <c r="A189" s="28"/>
      <c r="B189" s="23"/>
      <c r="C189" s="23"/>
      <c r="D189" s="137"/>
      <c r="E189" s="14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ht="12.75" customHeight="1" x14ac:dyDescent="0.25">
      <c r="A190" s="28"/>
      <c r="B190" s="23"/>
      <c r="C190" s="23"/>
      <c r="D190" s="137"/>
      <c r="E190" s="147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</row>
    <row r="191" spans="1:17" ht="12.75" customHeight="1" x14ac:dyDescent="0.25">
      <c r="A191" s="28"/>
      <c r="B191" s="23"/>
      <c r="C191" s="23"/>
      <c r="D191" s="137"/>
      <c r="E191" s="147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</row>
    <row r="192" spans="1:17" ht="12.75" customHeight="1" x14ac:dyDescent="0.25">
      <c r="A192" s="28"/>
      <c r="B192" s="23"/>
      <c r="C192" s="23"/>
      <c r="D192" s="137"/>
      <c r="E192" s="147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</row>
    <row r="193" spans="1:17" ht="12.75" customHeight="1" x14ac:dyDescent="0.25">
      <c r="A193" s="28"/>
      <c r="B193" s="23"/>
      <c r="C193" s="23"/>
      <c r="D193" s="137"/>
      <c r="E193" s="147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</row>
    <row r="194" spans="1:17" ht="12.75" customHeight="1" x14ac:dyDescent="0.25">
      <c r="A194" s="28"/>
      <c r="B194" s="23"/>
      <c r="C194" s="23"/>
      <c r="D194" s="137"/>
      <c r="E194" s="147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</row>
    <row r="195" spans="1:17" ht="12.75" customHeight="1" x14ac:dyDescent="0.25">
      <c r="A195" s="28"/>
      <c r="B195" s="23"/>
      <c r="C195" s="23"/>
      <c r="D195" s="137"/>
      <c r="E195" s="147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</row>
    <row r="196" spans="1:17" ht="12.75" customHeight="1" x14ac:dyDescent="0.25">
      <c r="A196" s="28"/>
      <c r="B196" s="23"/>
      <c r="C196" s="23"/>
      <c r="D196" s="137"/>
      <c r="E196" s="147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</row>
    <row r="197" spans="1:17" ht="12.75" customHeight="1" x14ac:dyDescent="0.25">
      <c r="A197" s="28"/>
      <c r="B197" s="23"/>
      <c r="C197" s="23"/>
      <c r="D197" s="137"/>
      <c r="E197" s="147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</row>
    <row r="198" spans="1:17" ht="12.75" customHeight="1" x14ac:dyDescent="0.25">
      <c r="A198" s="28"/>
      <c r="B198" s="23"/>
      <c r="C198" s="23"/>
      <c r="D198" s="137"/>
      <c r="E198" s="147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</row>
    <row r="199" spans="1:17" ht="12.75" customHeight="1" x14ac:dyDescent="0.25">
      <c r="A199" s="28"/>
      <c r="B199" s="23"/>
      <c r="C199" s="23"/>
      <c r="D199" s="137"/>
      <c r="E199" s="147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</row>
    <row r="200" spans="1:17" ht="12.75" customHeight="1" x14ac:dyDescent="0.25">
      <c r="A200" s="28"/>
      <c r="B200" s="23"/>
      <c r="C200" s="23"/>
      <c r="D200" s="137"/>
      <c r="E200" s="147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</row>
    <row r="201" spans="1:17" ht="12.75" customHeight="1" x14ac:dyDescent="0.25">
      <c r="A201" s="28"/>
      <c r="B201" s="23"/>
      <c r="C201" s="23"/>
      <c r="D201" s="137"/>
      <c r="E201" s="147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</row>
    <row r="202" spans="1:17" ht="12.75" customHeight="1" x14ac:dyDescent="0.25">
      <c r="A202" s="28"/>
      <c r="B202" s="23"/>
      <c r="C202" s="23"/>
      <c r="D202" s="137"/>
      <c r="E202" s="147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</row>
    <row r="203" spans="1:17" ht="12.75" customHeight="1" x14ac:dyDescent="0.25">
      <c r="A203" s="28"/>
      <c r="B203" s="23"/>
      <c r="C203" s="23"/>
      <c r="D203" s="137"/>
      <c r="E203" s="147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</row>
    <row r="204" spans="1:17" ht="12.75" customHeight="1" x14ac:dyDescent="0.25">
      <c r="A204" s="28"/>
      <c r="B204" s="23"/>
      <c r="C204" s="23"/>
      <c r="D204" s="137"/>
      <c r="E204" s="147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</row>
    <row r="205" spans="1:17" ht="12.75" customHeight="1" x14ac:dyDescent="0.25">
      <c r="A205" s="28"/>
      <c r="B205" s="23"/>
      <c r="C205" s="23"/>
      <c r="D205" s="137"/>
      <c r="E205" s="147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</row>
    <row r="206" spans="1:17" ht="12.75" customHeight="1" x14ac:dyDescent="0.25">
      <c r="A206" s="28"/>
      <c r="B206" s="23"/>
      <c r="C206" s="23"/>
      <c r="D206" s="137"/>
      <c r="E206" s="147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</row>
    <row r="207" spans="1:17" ht="12.75" customHeight="1" x14ac:dyDescent="0.25">
      <c r="A207" s="28"/>
      <c r="B207" s="23"/>
      <c r="C207" s="23"/>
      <c r="D207" s="137"/>
      <c r="E207" s="147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</row>
    <row r="208" spans="1:17" ht="12.75" customHeight="1" x14ac:dyDescent="0.25">
      <c r="A208" s="28"/>
      <c r="B208" s="23"/>
      <c r="C208" s="23"/>
      <c r="D208" s="137"/>
      <c r="E208" s="147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</row>
    <row r="209" spans="1:17" ht="12.75" customHeight="1" x14ac:dyDescent="0.25">
      <c r="A209" s="28"/>
      <c r="B209" s="23"/>
      <c r="C209" s="23"/>
      <c r="D209" s="137"/>
      <c r="E209" s="147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</row>
    <row r="210" spans="1:17" ht="12.75" customHeight="1" x14ac:dyDescent="0.25">
      <c r="A210" s="28"/>
      <c r="B210" s="23"/>
      <c r="C210" s="23"/>
      <c r="D210" s="137"/>
      <c r="E210" s="147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</row>
    <row r="211" spans="1:17" ht="12.75" customHeight="1" x14ac:dyDescent="0.25">
      <c r="A211" s="28"/>
      <c r="B211" s="23"/>
      <c r="C211" s="23"/>
      <c r="D211" s="137"/>
      <c r="E211" s="147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</row>
    <row r="212" spans="1:17" ht="12.75" customHeight="1" x14ac:dyDescent="0.25">
      <c r="A212" s="28"/>
      <c r="B212" s="23"/>
      <c r="C212" s="23"/>
      <c r="D212" s="137"/>
      <c r="E212" s="147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</row>
    <row r="213" spans="1:17" ht="12.75" customHeight="1" x14ac:dyDescent="0.25">
      <c r="A213" s="28"/>
      <c r="B213" s="23"/>
      <c r="C213" s="23"/>
      <c r="D213" s="137"/>
      <c r="E213" s="147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</row>
    <row r="214" spans="1:17" ht="12.75" customHeight="1" x14ac:dyDescent="0.25">
      <c r="A214" s="28"/>
      <c r="B214" s="23"/>
      <c r="C214" s="23"/>
      <c r="D214" s="137"/>
      <c r="E214" s="147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</row>
    <row r="215" spans="1:17" ht="12.75" customHeight="1" x14ac:dyDescent="0.25">
      <c r="A215" s="28"/>
      <c r="B215" s="23"/>
      <c r="C215" s="23"/>
      <c r="D215" s="137"/>
      <c r="E215" s="147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</row>
    <row r="216" spans="1:17" ht="12.75" customHeight="1" x14ac:dyDescent="0.25">
      <c r="A216" s="28"/>
      <c r="B216" s="23"/>
      <c r="C216" s="23"/>
      <c r="D216" s="137"/>
      <c r="E216" s="147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</row>
    <row r="217" spans="1:17" ht="12.75" customHeight="1" x14ac:dyDescent="0.25">
      <c r="A217" s="28"/>
      <c r="B217" s="23"/>
      <c r="C217" s="23"/>
      <c r="D217" s="137"/>
      <c r="E217" s="147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</row>
    <row r="218" spans="1:17" ht="12.75" customHeight="1" x14ac:dyDescent="0.25">
      <c r="A218" s="28"/>
      <c r="B218" s="23"/>
      <c r="C218" s="23"/>
      <c r="D218" s="137"/>
      <c r="E218" s="147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</row>
    <row r="219" spans="1:17" ht="12.75" customHeight="1" x14ac:dyDescent="0.25">
      <c r="A219" s="28"/>
      <c r="B219" s="23"/>
      <c r="C219" s="23"/>
      <c r="D219" s="137"/>
      <c r="E219" s="147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</row>
    <row r="220" spans="1:17" ht="12.75" customHeight="1" x14ac:dyDescent="0.25">
      <c r="A220" s="28"/>
      <c r="B220" s="23"/>
      <c r="C220" s="23"/>
      <c r="D220" s="137"/>
      <c r="E220" s="147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</row>
    <row r="221" spans="1:17" ht="12.75" customHeight="1" x14ac:dyDescent="0.25">
      <c r="A221" s="28"/>
      <c r="B221" s="23"/>
      <c r="C221" s="23"/>
      <c r="D221" s="137"/>
      <c r="E221" s="147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</row>
    <row r="222" spans="1:17" ht="12.75" customHeight="1" x14ac:dyDescent="0.25">
      <c r="A222" s="28"/>
      <c r="B222" s="23"/>
      <c r="C222" s="23"/>
      <c r="D222" s="137"/>
      <c r="E222" s="147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</row>
    <row r="223" spans="1:17" ht="12.75" customHeight="1" x14ac:dyDescent="0.25">
      <c r="A223" s="28"/>
      <c r="B223" s="23"/>
      <c r="C223" s="23"/>
      <c r="D223" s="137"/>
      <c r="E223" s="147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</row>
    <row r="224" spans="1:17" ht="12.75" customHeight="1" x14ac:dyDescent="0.25">
      <c r="A224" s="28"/>
      <c r="B224" s="23"/>
      <c r="C224" s="23"/>
      <c r="D224" s="137"/>
      <c r="E224" s="147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</row>
    <row r="225" spans="1:17" ht="12.75" customHeight="1" x14ac:dyDescent="0.25">
      <c r="A225" s="28"/>
      <c r="B225" s="23"/>
      <c r="C225" s="23"/>
      <c r="D225" s="137"/>
      <c r="E225" s="147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</row>
    <row r="226" spans="1:17" ht="12.75" customHeight="1" x14ac:dyDescent="0.25">
      <c r="A226" s="28"/>
      <c r="B226" s="23"/>
      <c r="C226" s="23"/>
      <c r="D226" s="137"/>
      <c r="E226" s="147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</row>
    <row r="227" spans="1:17" ht="12.75" customHeight="1" x14ac:dyDescent="0.25">
      <c r="A227" s="28"/>
      <c r="B227" s="23"/>
      <c r="C227" s="23"/>
      <c r="D227" s="137"/>
      <c r="E227" s="147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</row>
    <row r="228" spans="1:17" ht="12.75" customHeight="1" x14ac:dyDescent="0.25">
      <c r="A228" s="28"/>
      <c r="B228" s="23"/>
      <c r="C228" s="23"/>
      <c r="D228" s="137"/>
      <c r="E228" s="147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</row>
    <row r="229" spans="1:17" ht="12.75" customHeight="1" x14ac:dyDescent="0.25">
      <c r="A229" s="28"/>
      <c r="B229" s="23"/>
      <c r="C229" s="23"/>
      <c r="D229" s="137"/>
      <c r="E229" s="147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</row>
    <row r="230" spans="1:17" ht="12.75" customHeight="1" x14ac:dyDescent="0.25">
      <c r="A230" s="28"/>
      <c r="B230" s="23"/>
      <c r="C230" s="23"/>
      <c r="D230" s="137"/>
      <c r="E230" s="147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</row>
    <row r="231" spans="1:17" ht="12.75" customHeight="1" x14ac:dyDescent="0.25">
      <c r="A231" s="28"/>
      <c r="B231" s="23"/>
      <c r="C231" s="23"/>
      <c r="D231" s="137"/>
      <c r="E231" s="147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</row>
    <row r="232" spans="1:17" ht="12.75" customHeight="1" x14ac:dyDescent="0.25">
      <c r="A232" s="28"/>
      <c r="B232" s="23"/>
      <c r="C232" s="23"/>
      <c r="D232" s="137"/>
      <c r="E232" s="147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</row>
    <row r="233" spans="1:17" ht="12.75" customHeight="1" x14ac:dyDescent="0.25">
      <c r="A233" s="28"/>
      <c r="B233" s="23"/>
      <c r="C233" s="23"/>
      <c r="D233" s="137"/>
      <c r="E233" s="147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</row>
    <row r="234" spans="1:17" ht="12.75" customHeight="1" x14ac:dyDescent="0.25">
      <c r="A234" s="28"/>
      <c r="B234" s="23"/>
      <c r="C234" s="23"/>
      <c r="D234" s="137"/>
      <c r="E234" s="147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</row>
    <row r="235" spans="1:17" ht="12.75" customHeight="1" x14ac:dyDescent="0.25">
      <c r="A235" s="28"/>
      <c r="B235" s="23"/>
      <c r="C235" s="23"/>
      <c r="D235" s="137"/>
      <c r="E235" s="147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</row>
    <row r="236" spans="1:17" ht="12.75" customHeight="1" x14ac:dyDescent="0.25">
      <c r="A236" s="28"/>
      <c r="B236" s="23"/>
      <c r="C236" s="23"/>
      <c r="D236" s="137"/>
      <c r="E236" s="147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</row>
    <row r="237" spans="1:17" ht="12.75" customHeight="1" x14ac:dyDescent="0.25">
      <c r="A237" s="28"/>
      <c r="B237" s="23"/>
      <c r="C237" s="23"/>
      <c r="D237" s="137"/>
      <c r="E237" s="147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</row>
    <row r="238" spans="1:17" ht="12.75" customHeight="1" x14ac:dyDescent="0.25">
      <c r="A238" s="28"/>
      <c r="B238" s="23"/>
      <c r="C238" s="23"/>
      <c r="D238" s="137"/>
      <c r="E238" s="147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</row>
    <row r="239" spans="1:17" ht="12.75" customHeight="1" x14ac:dyDescent="0.25">
      <c r="A239" s="28"/>
      <c r="B239" s="23"/>
      <c r="C239" s="23"/>
      <c r="D239" s="137"/>
      <c r="E239" s="147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</row>
    <row r="240" spans="1:17" ht="12.75" customHeight="1" x14ac:dyDescent="0.25">
      <c r="A240" s="28"/>
      <c r="B240" s="23"/>
      <c r="C240" s="23"/>
      <c r="D240" s="137"/>
      <c r="E240" s="147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</row>
    <row r="241" spans="1:17" ht="12.75" customHeight="1" x14ac:dyDescent="0.25">
      <c r="A241" s="28"/>
      <c r="B241" s="23"/>
      <c r="C241" s="23"/>
      <c r="D241" s="137"/>
      <c r="E241" s="147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</row>
    <row r="242" spans="1:17" ht="12.75" customHeight="1" x14ac:dyDescent="0.25">
      <c r="A242" s="28"/>
      <c r="B242" s="23"/>
      <c r="C242" s="23"/>
      <c r="D242" s="137"/>
      <c r="E242" s="147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</row>
    <row r="243" spans="1:17" ht="12.75" customHeight="1" x14ac:dyDescent="0.25">
      <c r="A243" s="28"/>
      <c r="B243" s="23"/>
      <c r="C243" s="23"/>
      <c r="D243" s="137"/>
      <c r="E243" s="147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</row>
    <row r="244" spans="1:17" ht="12.75" customHeight="1" x14ac:dyDescent="0.25">
      <c r="A244" s="28"/>
      <c r="B244" s="23"/>
      <c r="C244" s="23"/>
      <c r="D244" s="137"/>
      <c r="E244" s="147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</row>
    <row r="245" spans="1:17" ht="12.75" customHeight="1" x14ac:dyDescent="0.25">
      <c r="A245" s="28"/>
      <c r="B245" s="23"/>
      <c r="C245" s="23"/>
      <c r="D245" s="137"/>
      <c r="E245" s="147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</row>
    <row r="246" spans="1:17" ht="12.75" customHeight="1" x14ac:dyDescent="0.25">
      <c r="A246" s="28"/>
      <c r="B246" s="23"/>
      <c r="C246" s="23"/>
      <c r="D246" s="137"/>
      <c r="E246" s="147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</row>
    <row r="247" spans="1:17" ht="12.75" customHeight="1" x14ac:dyDescent="0.25">
      <c r="A247" s="28"/>
      <c r="B247" s="23"/>
      <c r="C247" s="23"/>
      <c r="D247" s="137"/>
      <c r="E247" s="147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</row>
    <row r="248" spans="1:17" ht="12.75" customHeight="1" x14ac:dyDescent="0.25">
      <c r="A248" s="28"/>
      <c r="B248" s="23"/>
      <c r="C248" s="23"/>
      <c r="D248" s="137"/>
      <c r="E248" s="147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</row>
    <row r="249" spans="1:17" ht="12.75" customHeight="1" x14ac:dyDescent="0.25">
      <c r="A249" s="28"/>
      <c r="B249" s="23"/>
      <c r="C249" s="23"/>
      <c r="D249" s="137"/>
      <c r="E249" s="147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</row>
    <row r="250" spans="1:17" ht="12.75" customHeight="1" x14ac:dyDescent="0.25">
      <c r="A250" s="28"/>
      <c r="B250" s="23"/>
      <c r="C250" s="23"/>
      <c r="D250" s="137"/>
      <c r="E250" s="147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</row>
    <row r="251" spans="1:17" ht="12.75" customHeight="1" x14ac:dyDescent="0.25">
      <c r="A251" s="28"/>
      <c r="B251" s="23"/>
      <c r="C251" s="23"/>
      <c r="D251" s="137"/>
      <c r="E251" s="147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</row>
    <row r="252" spans="1:17" ht="12.75" customHeight="1" x14ac:dyDescent="0.25">
      <c r="A252" s="28"/>
      <c r="B252" s="23"/>
      <c r="C252" s="23"/>
      <c r="D252" s="137"/>
      <c r="E252" s="147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</row>
    <row r="253" spans="1:17" ht="12.75" customHeight="1" x14ac:dyDescent="0.25">
      <c r="A253" s="28"/>
      <c r="B253" s="23"/>
      <c r="C253" s="23"/>
      <c r="D253" s="137"/>
      <c r="E253" s="147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</row>
    <row r="254" spans="1:17" ht="12.75" customHeight="1" x14ac:dyDescent="0.25">
      <c r="A254" s="28"/>
      <c r="B254" s="23"/>
      <c r="C254" s="23"/>
      <c r="D254" s="137"/>
      <c r="E254" s="147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</row>
    <row r="255" spans="1:17" ht="12.75" customHeight="1" x14ac:dyDescent="0.25">
      <c r="A255" s="28"/>
      <c r="B255" s="23"/>
      <c r="C255" s="23"/>
      <c r="D255" s="137"/>
      <c r="E255" s="147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</row>
    <row r="256" spans="1:17" ht="12.75" customHeight="1" x14ac:dyDescent="0.25">
      <c r="A256" s="28"/>
      <c r="B256" s="23"/>
      <c r="C256" s="23"/>
      <c r="D256" s="137"/>
      <c r="E256" s="147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</row>
    <row r="257" spans="1:17" ht="12.75" customHeight="1" x14ac:dyDescent="0.25">
      <c r="A257" s="28"/>
      <c r="B257" s="23"/>
      <c r="C257" s="23"/>
      <c r="D257" s="137"/>
      <c r="E257" s="147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</row>
    <row r="258" spans="1:17" ht="12.75" customHeight="1" x14ac:dyDescent="0.25">
      <c r="A258" s="28"/>
      <c r="B258" s="23"/>
      <c r="C258" s="23"/>
      <c r="D258" s="137"/>
      <c r="E258" s="147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</row>
    <row r="259" spans="1:17" ht="12.75" customHeight="1" x14ac:dyDescent="0.25">
      <c r="A259" s="28"/>
      <c r="B259" s="23"/>
      <c r="C259" s="23"/>
      <c r="D259" s="137"/>
      <c r="E259" s="147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</row>
    <row r="260" spans="1:17" ht="12.75" customHeight="1" x14ac:dyDescent="0.25">
      <c r="A260" s="28"/>
      <c r="B260" s="23"/>
      <c r="C260" s="23"/>
      <c r="D260" s="137"/>
      <c r="E260" s="147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</row>
    <row r="261" spans="1:17" ht="12.75" customHeight="1" x14ac:dyDescent="0.25">
      <c r="A261" s="28"/>
      <c r="B261" s="23"/>
      <c r="C261" s="23"/>
      <c r="D261" s="137"/>
      <c r="E261" s="147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</row>
    <row r="262" spans="1:17" ht="12.75" customHeight="1" x14ac:dyDescent="0.25">
      <c r="A262" s="28"/>
      <c r="B262" s="23"/>
      <c r="C262" s="23"/>
      <c r="D262" s="137"/>
      <c r="E262" s="147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</row>
    <row r="263" spans="1:17" ht="12.75" customHeight="1" x14ac:dyDescent="0.25">
      <c r="A263" s="28"/>
      <c r="B263" s="23"/>
      <c r="C263" s="23"/>
      <c r="D263" s="137"/>
      <c r="E263" s="147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</row>
    <row r="264" spans="1:17" ht="12.75" customHeight="1" x14ac:dyDescent="0.25">
      <c r="A264" s="28"/>
      <c r="B264" s="23"/>
      <c r="C264" s="23"/>
      <c r="D264" s="137"/>
      <c r="E264" s="147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</row>
    <row r="265" spans="1:17" ht="12.75" customHeight="1" x14ac:dyDescent="0.25">
      <c r="A265" s="28"/>
      <c r="B265" s="23"/>
      <c r="C265" s="23"/>
      <c r="D265" s="137"/>
      <c r="E265" s="147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</row>
    <row r="266" spans="1:17" ht="12.75" customHeight="1" x14ac:dyDescent="0.25">
      <c r="A266" s="28"/>
      <c r="B266" s="23"/>
      <c r="C266" s="23"/>
      <c r="D266" s="137"/>
      <c r="E266" s="147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</row>
    <row r="267" spans="1:17" ht="12.75" customHeight="1" x14ac:dyDescent="0.25">
      <c r="A267" s="28"/>
      <c r="B267" s="23"/>
      <c r="C267" s="23"/>
      <c r="D267" s="137"/>
      <c r="E267" s="147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</row>
    <row r="268" spans="1:17" ht="12.75" customHeight="1" x14ac:dyDescent="0.25">
      <c r="A268" s="28"/>
      <c r="B268" s="23"/>
      <c r="C268" s="23"/>
      <c r="D268" s="137"/>
      <c r="E268" s="147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</row>
    <row r="269" spans="1:17" ht="12.75" customHeight="1" x14ac:dyDescent="0.25">
      <c r="A269" s="28"/>
      <c r="B269" s="23"/>
      <c r="C269" s="23"/>
      <c r="D269" s="137"/>
      <c r="E269" s="147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</row>
    <row r="270" spans="1:17" ht="12.75" customHeight="1" x14ac:dyDescent="0.25">
      <c r="A270" s="28"/>
      <c r="B270" s="23"/>
      <c r="C270" s="23"/>
      <c r="D270" s="137"/>
      <c r="E270" s="147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</row>
    <row r="271" spans="1:17" ht="12.75" customHeight="1" x14ac:dyDescent="0.25">
      <c r="A271" s="28"/>
      <c r="B271" s="23"/>
      <c r="C271" s="23"/>
      <c r="D271" s="137"/>
      <c r="E271" s="147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</row>
    <row r="272" spans="1:17" ht="12.75" customHeight="1" x14ac:dyDescent="0.25">
      <c r="A272" s="28"/>
      <c r="B272" s="23"/>
      <c r="C272" s="23"/>
      <c r="D272" s="137"/>
      <c r="E272" s="147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</row>
    <row r="273" spans="1:17" ht="12.75" customHeight="1" x14ac:dyDescent="0.25">
      <c r="A273" s="28"/>
      <c r="B273" s="23"/>
      <c r="C273" s="23"/>
      <c r="D273" s="137"/>
      <c r="E273" s="147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</row>
    <row r="274" spans="1:17" ht="12.75" customHeight="1" x14ac:dyDescent="0.25">
      <c r="A274" s="28"/>
      <c r="B274" s="23"/>
      <c r="C274" s="23"/>
      <c r="D274" s="137"/>
      <c r="E274" s="147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</row>
    <row r="275" spans="1:17" ht="12.75" customHeight="1" x14ac:dyDescent="0.25">
      <c r="A275" s="28"/>
      <c r="B275" s="23"/>
      <c r="C275" s="23"/>
      <c r="D275" s="137"/>
      <c r="E275" s="147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</row>
    <row r="276" spans="1:17" ht="12.75" customHeight="1" x14ac:dyDescent="0.25">
      <c r="A276" s="28"/>
      <c r="B276" s="23"/>
      <c r="C276" s="23"/>
      <c r="D276" s="137"/>
      <c r="E276" s="147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</row>
    <row r="277" spans="1:17" ht="12.75" customHeight="1" x14ac:dyDescent="0.25">
      <c r="A277" s="28"/>
      <c r="B277" s="23"/>
      <c r="C277" s="23"/>
      <c r="D277" s="137"/>
      <c r="E277" s="147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</row>
    <row r="278" spans="1:17" ht="12.75" customHeight="1" x14ac:dyDescent="0.25">
      <c r="A278" s="28"/>
      <c r="B278" s="23"/>
      <c r="C278" s="23"/>
      <c r="D278" s="137"/>
      <c r="E278" s="147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</row>
    <row r="279" spans="1:17" ht="12.75" customHeight="1" x14ac:dyDescent="0.25">
      <c r="A279" s="28"/>
      <c r="B279" s="23"/>
      <c r="C279" s="23"/>
      <c r="D279" s="137"/>
      <c r="E279" s="147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</row>
    <row r="280" spans="1:17" ht="12.75" customHeight="1" x14ac:dyDescent="0.25">
      <c r="A280" s="28"/>
      <c r="B280" s="23"/>
      <c r="C280" s="23"/>
      <c r="D280" s="137"/>
      <c r="E280" s="147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</row>
    <row r="281" spans="1:17" ht="12.75" customHeight="1" x14ac:dyDescent="0.25">
      <c r="A281" s="28"/>
      <c r="B281" s="23"/>
      <c r="C281" s="23"/>
      <c r="D281" s="137"/>
      <c r="E281" s="147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</row>
    <row r="282" spans="1:17" ht="12.75" customHeight="1" x14ac:dyDescent="0.25">
      <c r="A282" s="28"/>
      <c r="B282" s="23"/>
      <c r="C282" s="23"/>
      <c r="D282" s="137"/>
      <c r="E282" s="147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</row>
    <row r="283" spans="1:17" ht="12.75" customHeight="1" x14ac:dyDescent="0.25">
      <c r="A283" s="28"/>
      <c r="B283" s="23"/>
      <c r="C283" s="23"/>
      <c r="D283" s="137"/>
      <c r="E283" s="147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</row>
    <row r="284" spans="1:17" ht="12.75" customHeight="1" x14ac:dyDescent="0.25">
      <c r="A284" s="28"/>
      <c r="B284" s="23"/>
      <c r="C284" s="23"/>
      <c r="D284" s="137"/>
      <c r="E284" s="147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</row>
    <row r="285" spans="1:17" ht="12.75" customHeight="1" x14ac:dyDescent="0.25">
      <c r="A285" s="28"/>
      <c r="B285" s="23"/>
      <c r="C285" s="23"/>
      <c r="D285" s="137"/>
      <c r="E285" s="147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</row>
    <row r="286" spans="1:17" ht="12.75" customHeight="1" x14ac:dyDescent="0.25">
      <c r="A286" s="28"/>
      <c r="B286" s="23"/>
      <c r="C286" s="23"/>
      <c r="D286" s="137"/>
      <c r="E286" s="147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</row>
    <row r="287" spans="1:17" ht="12.75" customHeight="1" x14ac:dyDescent="0.25">
      <c r="A287" s="28"/>
      <c r="B287" s="23"/>
      <c r="C287" s="23"/>
      <c r="D287" s="137"/>
      <c r="E287" s="147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</row>
    <row r="288" spans="1:17" ht="12.75" customHeight="1" x14ac:dyDescent="0.25">
      <c r="A288" s="28"/>
      <c r="B288" s="23"/>
      <c r="C288" s="23"/>
      <c r="D288" s="137"/>
      <c r="E288" s="147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</row>
    <row r="289" spans="1:17" ht="12.75" customHeight="1" x14ac:dyDescent="0.25">
      <c r="A289" s="28"/>
      <c r="B289" s="23"/>
      <c r="C289" s="23"/>
      <c r="D289" s="137"/>
      <c r="E289" s="147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</row>
    <row r="290" spans="1:17" ht="12.75" customHeight="1" x14ac:dyDescent="0.25">
      <c r="A290" s="28"/>
      <c r="B290" s="23"/>
      <c r="C290" s="23"/>
      <c r="D290" s="137"/>
      <c r="E290" s="147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</row>
    <row r="291" spans="1:17" ht="12.75" customHeight="1" x14ac:dyDescent="0.25">
      <c r="A291" s="28"/>
      <c r="B291" s="23"/>
      <c r="C291" s="23"/>
      <c r="D291" s="137"/>
      <c r="E291" s="147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</row>
    <row r="292" spans="1:17" ht="12.75" customHeight="1" x14ac:dyDescent="0.25">
      <c r="A292" s="28"/>
      <c r="B292" s="23"/>
      <c r="C292" s="23"/>
      <c r="D292" s="137"/>
      <c r="E292" s="147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</row>
    <row r="293" spans="1:17" ht="12.75" customHeight="1" x14ac:dyDescent="0.25">
      <c r="A293" s="28"/>
      <c r="B293" s="23"/>
      <c r="C293" s="23"/>
      <c r="D293" s="137"/>
      <c r="E293" s="147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</row>
    <row r="294" spans="1:17" ht="12.75" customHeight="1" x14ac:dyDescent="0.25">
      <c r="A294" s="28"/>
      <c r="B294" s="23"/>
      <c r="C294" s="23"/>
      <c r="D294" s="137"/>
      <c r="E294" s="147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</row>
    <row r="295" spans="1:17" ht="12.75" customHeight="1" x14ac:dyDescent="0.25">
      <c r="A295" s="28"/>
      <c r="B295" s="23"/>
      <c r="C295" s="23"/>
      <c r="D295" s="137"/>
      <c r="E295" s="147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</row>
    <row r="296" spans="1:17" ht="12.75" customHeight="1" x14ac:dyDescent="0.25">
      <c r="A296" s="28"/>
      <c r="B296" s="23"/>
      <c r="C296" s="23"/>
      <c r="D296" s="137"/>
      <c r="E296" s="147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</row>
    <row r="297" spans="1:17" ht="12.75" customHeight="1" x14ac:dyDescent="0.25">
      <c r="A297" s="28"/>
      <c r="B297" s="23"/>
      <c r="C297" s="23"/>
      <c r="D297" s="137"/>
      <c r="E297" s="147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</row>
    <row r="298" spans="1:17" ht="12.75" customHeight="1" x14ac:dyDescent="0.25">
      <c r="A298" s="28"/>
      <c r="B298" s="23"/>
      <c r="C298" s="23"/>
      <c r="D298" s="137"/>
      <c r="E298" s="147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</row>
    <row r="299" spans="1:17" ht="12.75" customHeight="1" x14ac:dyDescent="0.25">
      <c r="A299" s="28"/>
      <c r="B299" s="23"/>
      <c r="C299" s="23"/>
      <c r="D299" s="137"/>
      <c r="E299" s="147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</row>
    <row r="300" spans="1:17" ht="12.75" customHeight="1" x14ac:dyDescent="0.25">
      <c r="A300" s="28"/>
      <c r="B300" s="23"/>
      <c r="C300" s="23"/>
      <c r="D300" s="137"/>
      <c r="E300" s="147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</row>
    <row r="301" spans="1:17" ht="12.75" customHeight="1" x14ac:dyDescent="0.25">
      <c r="A301" s="28"/>
      <c r="B301" s="23"/>
      <c r="C301" s="23"/>
      <c r="D301" s="137"/>
      <c r="E301" s="147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</row>
    <row r="302" spans="1:17" ht="12.75" customHeight="1" x14ac:dyDescent="0.25">
      <c r="A302" s="28"/>
      <c r="B302" s="23"/>
      <c r="C302" s="23"/>
      <c r="D302" s="137"/>
      <c r="E302" s="147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</row>
    <row r="303" spans="1:17" ht="12.75" customHeight="1" x14ac:dyDescent="0.25">
      <c r="A303" s="28"/>
      <c r="B303" s="23"/>
      <c r="C303" s="23"/>
      <c r="D303" s="137"/>
      <c r="E303" s="147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</row>
    <row r="304" spans="1:17" ht="12.75" customHeight="1" x14ac:dyDescent="0.25">
      <c r="A304" s="28"/>
      <c r="B304" s="23"/>
      <c r="C304" s="23"/>
      <c r="D304" s="137"/>
      <c r="E304" s="147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</row>
    <row r="305" spans="1:17" ht="12.75" customHeight="1" x14ac:dyDescent="0.25">
      <c r="A305" s="28"/>
      <c r="B305" s="23"/>
      <c r="C305" s="23"/>
      <c r="D305" s="137"/>
      <c r="E305" s="147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</row>
    <row r="306" spans="1:17" ht="12.75" customHeight="1" x14ac:dyDescent="0.25">
      <c r="A306" s="28"/>
      <c r="B306" s="23"/>
      <c r="C306" s="23"/>
      <c r="D306" s="137"/>
      <c r="E306" s="147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</row>
    <row r="307" spans="1:17" ht="12.75" customHeight="1" x14ac:dyDescent="0.25">
      <c r="A307" s="28"/>
      <c r="B307" s="23"/>
      <c r="C307" s="23"/>
      <c r="D307" s="137"/>
      <c r="E307" s="147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</row>
    <row r="308" spans="1:17" ht="12.75" customHeight="1" x14ac:dyDescent="0.25">
      <c r="A308" s="28"/>
      <c r="B308" s="23"/>
      <c r="C308" s="23"/>
      <c r="D308" s="137"/>
      <c r="E308" s="147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</row>
    <row r="309" spans="1:17" ht="12.75" customHeight="1" x14ac:dyDescent="0.25">
      <c r="A309" s="28"/>
      <c r="B309" s="23"/>
      <c r="C309" s="23"/>
      <c r="D309" s="137"/>
      <c r="E309" s="147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</row>
    <row r="310" spans="1:17" ht="12.75" customHeight="1" x14ac:dyDescent="0.25">
      <c r="A310" s="28"/>
      <c r="B310" s="23"/>
      <c r="C310" s="23"/>
      <c r="D310" s="137"/>
      <c r="E310" s="147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</row>
    <row r="311" spans="1:17" ht="12.75" customHeight="1" x14ac:dyDescent="0.25">
      <c r="A311" s="28"/>
      <c r="B311" s="23"/>
      <c r="C311" s="23"/>
      <c r="D311" s="137"/>
      <c r="E311" s="147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</row>
    <row r="312" spans="1:17" ht="12.75" customHeight="1" x14ac:dyDescent="0.25">
      <c r="A312" s="28"/>
      <c r="B312" s="23"/>
      <c r="C312" s="23"/>
      <c r="D312" s="137"/>
      <c r="E312" s="147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</row>
    <row r="313" spans="1:17" ht="12.75" customHeight="1" x14ac:dyDescent="0.25">
      <c r="A313" s="28"/>
      <c r="B313" s="23"/>
      <c r="C313" s="23"/>
      <c r="D313" s="137"/>
      <c r="E313" s="147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</row>
    <row r="314" spans="1:17" ht="12.75" customHeight="1" x14ac:dyDescent="0.25">
      <c r="A314" s="28"/>
      <c r="B314" s="23"/>
      <c r="C314" s="23"/>
      <c r="D314" s="137"/>
      <c r="E314" s="147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</row>
    <row r="315" spans="1:17" ht="12.75" customHeight="1" x14ac:dyDescent="0.25">
      <c r="A315" s="28"/>
      <c r="B315" s="23"/>
      <c r="C315" s="23"/>
      <c r="D315" s="137"/>
      <c r="E315" s="147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</row>
    <row r="316" spans="1:17" ht="12.75" customHeight="1" x14ac:dyDescent="0.25">
      <c r="A316" s="28"/>
      <c r="B316" s="23"/>
      <c r="C316" s="23"/>
      <c r="D316" s="137"/>
      <c r="E316" s="147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</row>
    <row r="317" spans="1:17" ht="12.75" customHeight="1" x14ac:dyDescent="0.25">
      <c r="A317" s="28"/>
      <c r="B317" s="23"/>
      <c r="C317" s="23"/>
      <c r="D317" s="137"/>
      <c r="E317" s="147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</row>
    <row r="318" spans="1:17" ht="12.75" customHeight="1" x14ac:dyDescent="0.25">
      <c r="A318" s="28"/>
      <c r="B318" s="23"/>
      <c r="C318" s="23"/>
      <c r="D318" s="137"/>
      <c r="E318" s="147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</row>
    <row r="319" spans="1:17" ht="12.75" customHeight="1" x14ac:dyDescent="0.25">
      <c r="A319" s="28"/>
      <c r="B319" s="23"/>
      <c r="C319" s="23"/>
      <c r="D319" s="137"/>
      <c r="E319" s="147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</row>
    <row r="320" spans="1:17" ht="12.75" customHeight="1" x14ac:dyDescent="0.25">
      <c r="A320" s="28"/>
      <c r="B320" s="23"/>
      <c r="C320" s="23"/>
      <c r="D320" s="137"/>
      <c r="E320" s="147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</row>
    <row r="321" spans="1:17" ht="12.75" customHeight="1" x14ac:dyDescent="0.25">
      <c r="A321" s="28"/>
      <c r="B321" s="23"/>
      <c r="C321" s="23"/>
      <c r="D321" s="137"/>
      <c r="E321" s="147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</row>
    <row r="322" spans="1:17" ht="12.75" customHeight="1" x14ac:dyDescent="0.25">
      <c r="A322" s="28"/>
      <c r="B322" s="23"/>
      <c r="C322" s="23"/>
      <c r="D322" s="137"/>
      <c r="E322" s="147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</row>
    <row r="323" spans="1:17" ht="12.75" customHeight="1" x14ac:dyDescent="0.25">
      <c r="A323" s="28"/>
      <c r="B323" s="23"/>
      <c r="C323" s="23"/>
      <c r="D323" s="137"/>
      <c r="E323" s="147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</row>
    <row r="324" spans="1:17" ht="12.75" customHeight="1" x14ac:dyDescent="0.25">
      <c r="A324" s="28"/>
      <c r="B324" s="23"/>
      <c r="C324" s="23"/>
      <c r="D324" s="137"/>
      <c r="E324" s="147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</row>
    <row r="325" spans="1:17" ht="12.75" customHeight="1" x14ac:dyDescent="0.25">
      <c r="A325" s="28"/>
      <c r="B325" s="23"/>
      <c r="C325" s="23"/>
      <c r="D325" s="137"/>
      <c r="E325" s="147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</row>
    <row r="326" spans="1:17" ht="12.75" customHeight="1" x14ac:dyDescent="0.25">
      <c r="A326" s="28"/>
      <c r="B326" s="23"/>
      <c r="C326" s="23"/>
      <c r="D326" s="137"/>
      <c r="E326" s="147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</row>
    <row r="327" spans="1:17" ht="12.75" customHeight="1" x14ac:dyDescent="0.25">
      <c r="A327" s="28"/>
      <c r="B327" s="23"/>
      <c r="C327" s="23"/>
      <c r="D327" s="137"/>
      <c r="E327" s="147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</row>
    <row r="328" spans="1:17" ht="12.75" customHeight="1" x14ac:dyDescent="0.25">
      <c r="A328" s="28"/>
      <c r="B328" s="23"/>
      <c r="C328" s="23"/>
      <c r="D328" s="137"/>
      <c r="E328" s="147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</row>
    <row r="329" spans="1:17" ht="12.75" customHeight="1" x14ac:dyDescent="0.25">
      <c r="A329" s="28"/>
      <c r="B329" s="23"/>
      <c r="C329" s="23"/>
      <c r="D329" s="137"/>
      <c r="E329" s="147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</row>
    <row r="330" spans="1:17" ht="12.75" customHeight="1" x14ac:dyDescent="0.25">
      <c r="A330" s="28"/>
      <c r="B330" s="23"/>
      <c r="C330" s="23"/>
      <c r="D330" s="137"/>
      <c r="E330" s="147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</row>
    <row r="331" spans="1:17" ht="12.75" customHeight="1" x14ac:dyDescent="0.25">
      <c r="A331" s="28"/>
      <c r="B331" s="23"/>
      <c r="C331" s="23"/>
      <c r="D331" s="137"/>
      <c r="E331" s="147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</row>
    <row r="332" spans="1:17" ht="12.75" customHeight="1" x14ac:dyDescent="0.25">
      <c r="A332" s="28"/>
      <c r="B332" s="23"/>
      <c r="C332" s="23"/>
      <c r="D332" s="137"/>
      <c r="E332" s="147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</row>
    <row r="333" spans="1:17" ht="12.75" customHeight="1" x14ac:dyDescent="0.25">
      <c r="A333" s="28"/>
      <c r="B333" s="23"/>
      <c r="C333" s="23"/>
      <c r="D333" s="137"/>
      <c r="E333" s="147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</row>
    <row r="334" spans="1:17" ht="12.75" customHeight="1" x14ac:dyDescent="0.25">
      <c r="A334" s="28"/>
      <c r="B334" s="23"/>
      <c r="C334" s="23"/>
      <c r="D334" s="137"/>
      <c r="E334" s="147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</row>
    <row r="335" spans="1:17" ht="12.75" customHeight="1" x14ac:dyDescent="0.25">
      <c r="A335" s="28"/>
      <c r="B335" s="23"/>
      <c r="C335" s="23"/>
      <c r="D335" s="137"/>
      <c r="E335" s="147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</row>
    <row r="336" spans="1:17" ht="12.75" customHeight="1" x14ac:dyDescent="0.25">
      <c r="A336" s="28"/>
      <c r="B336" s="23"/>
      <c r="C336" s="23"/>
      <c r="D336" s="137"/>
      <c r="E336" s="147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</row>
    <row r="337" spans="1:17" ht="12.75" customHeight="1" x14ac:dyDescent="0.25">
      <c r="A337" s="28"/>
      <c r="B337" s="23"/>
      <c r="C337" s="23"/>
      <c r="D337" s="137"/>
      <c r="E337" s="147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</row>
    <row r="338" spans="1:17" ht="12.75" customHeight="1" x14ac:dyDescent="0.25">
      <c r="A338" s="28"/>
      <c r="B338" s="23"/>
      <c r="C338" s="23"/>
      <c r="D338" s="137"/>
      <c r="E338" s="147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</row>
    <row r="339" spans="1:17" ht="12.75" customHeight="1" x14ac:dyDescent="0.25">
      <c r="A339" s="28"/>
      <c r="B339" s="23"/>
      <c r="C339" s="23"/>
      <c r="D339" s="137"/>
      <c r="E339" s="147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</row>
    <row r="340" spans="1:17" ht="12.75" customHeight="1" x14ac:dyDescent="0.25">
      <c r="A340" s="28"/>
      <c r="B340" s="23"/>
      <c r="C340" s="23"/>
      <c r="D340" s="137"/>
      <c r="E340" s="147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</row>
    <row r="341" spans="1:17" ht="12.75" customHeight="1" x14ac:dyDescent="0.25">
      <c r="A341" s="28"/>
      <c r="B341" s="23"/>
      <c r="C341" s="23"/>
      <c r="D341" s="137"/>
      <c r="E341" s="147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</row>
    <row r="342" spans="1:17" ht="12.75" customHeight="1" x14ac:dyDescent="0.25">
      <c r="A342" s="28"/>
      <c r="B342" s="23"/>
      <c r="C342" s="23"/>
      <c r="D342" s="137"/>
      <c r="E342" s="147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</row>
    <row r="343" spans="1:17" ht="12.75" customHeight="1" x14ac:dyDescent="0.25">
      <c r="A343" s="28"/>
      <c r="B343" s="23"/>
      <c r="C343" s="23"/>
      <c r="D343" s="137"/>
      <c r="E343" s="147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</row>
    <row r="344" spans="1:17" ht="12.75" customHeight="1" x14ac:dyDescent="0.25">
      <c r="A344" s="28"/>
      <c r="B344" s="23"/>
      <c r="C344" s="23"/>
      <c r="D344" s="137"/>
      <c r="E344" s="147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</row>
    <row r="345" spans="1:17" ht="12.75" customHeight="1" x14ac:dyDescent="0.25">
      <c r="A345" s="28"/>
      <c r="B345" s="23"/>
      <c r="C345" s="23"/>
      <c r="D345" s="137"/>
      <c r="E345" s="147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</row>
    <row r="346" spans="1:17" ht="12.75" customHeight="1" x14ac:dyDescent="0.25">
      <c r="A346" s="28"/>
      <c r="B346" s="23"/>
      <c r="C346" s="23"/>
      <c r="D346" s="137"/>
      <c r="E346" s="147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</row>
    <row r="347" spans="1:17" ht="12.75" customHeight="1" x14ac:dyDescent="0.25">
      <c r="A347" s="28"/>
      <c r="B347" s="23"/>
      <c r="C347" s="23"/>
      <c r="D347" s="137"/>
      <c r="E347" s="147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</row>
    <row r="348" spans="1:17" ht="12.75" customHeight="1" x14ac:dyDescent="0.25">
      <c r="A348" s="28"/>
      <c r="B348" s="23"/>
      <c r="C348" s="23"/>
      <c r="D348" s="137"/>
      <c r="E348" s="147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</row>
    <row r="349" spans="1:17" ht="12.75" customHeight="1" x14ac:dyDescent="0.25">
      <c r="A349" s="28"/>
      <c r="B349" s="23"/>
      <c r="C349" s="23"/>
      <c r="D349" s="137"/>
      <c r="E349" s="147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</row>
    <row r="350" spans="1:17" ht="12.75" customHeight="1" x14ac:dyDescent="0.25">
      <c r="A350" s="28"/>
      <c r="B350" s="23"/>
      <c r="C350" s="23"/>
      <c r="D350" s="137"/>
      <c r="E350" s="147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</row>
    <row r="351" spans="1:17" ht="12.75" customHeight="1" x14ac:dyDescent="0.25">
      <c r="A351" s="28"/>
      <c r="B351" s="23"/>
      <c r="C351" s="23"/>
      <c r="D351" s="137"/>
      <c r="E351" s="147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</row>
    <row r="352" spans="1:17" ht="12.75" customHeight="1" x14ac:dyDescent="0.25">
      <c r="A352" s="28"/>
      <c r="B352" s="23"/>
      <c r="C352" s="23"/>
      <c r="D352" s="137"/>
      <c r="E352" s="147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</row>
    <row r="353" spans="1:17" ht="12.75" customHeight="1" x14ac:dyDescent="0.25">
      <c r="A353" s="28"/>
      <c r="B353" s="23"/>
      <c r="C353" s="23"/>
      <c r="D353" s="137"/>
      <c r="E353" s="147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</row>
    <row r="354" spans="1:17" ht="12.75" customHeight="1" x14ac:dyDescent="0.25">
      <c r="A354" s="28"/>
      <c r="B354" s="23"/>
      <c r="C354" s="23"/>
      <c r="D354" s="137"/>
      <c r="E354" s="147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</row>
    <row r="355" spans="1:17" ht="12.75" customHeight="1" x14ac:dyDescent="0.25">
      <c r="A355" s="28"/>
      <c r="B355" s="23"/>
      <c r="C355" s="23"/>
      <c r="D355" s="137"/>
      <c r="E355" s="147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</row>
    <row r="356" spans="1:17" ht="12.75" customHeight="1" x14ac:dyDescent="0.25">
      <c r="A356" s="28"/>
      <c r="B356" s="23"/>
      <c r="C356" s="23"/>
      <c r="D356" s="137"/>
      <c r="E356" s="147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</row>
    <row r="357" spans="1:17" ht="12.75" customHeight="1" x14ac:dyDescent="0.25">
      <c r="A357" s="28"/>
      <c r="B357" s="23"/>
      <c r="C357" s="23"/>
      <c r="D357" s="137"/>
      <c r="E357" s="147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</row>
    <row r="358" spans="1:17" ht="12.75" customHeight="1" x14ac:dyDescent="0.25">
      <c r="A358" s="28"/>
      <c r="B358" s="23"/>
      <c r="C358" s="23"/>
      <c r="D358" s="137"/>
      <c r="E358" s="147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</row>
    <row r="359" spans="1:17" ht="12.75" customHeight="1" x14ac:dyDescent="0.25">
      <c r="A359" s="28"/>
      <c r="B359" s="23"/>
      <c r="C359" s="23"/>
      <c r="D359" s="137"/>
      <c r="E359" s="147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</row>
    <row r="360" spans="1:17" ht="12.75" customHeight="1" x14ac:dyDescent="0.25">
      <c r="A360" s="28"/>
      <c r="B360" s="23"/>
      <c r="C360" s="23"/>
      <c r="D360" s="137"/>
      <c r="E360" s="147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</row>
    <row r="361" spans="1:17" ht="12.75" customHeight="1" x14ac:dyDescent="0.25">
      <c r="A361" s="28"/>
      <c r="B361" s="23"/>
      <c r="C361" s="23"/>
      <c r="D361" s="137"/>
      <c r="E361" s="147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</row>
    <row r="362" spans="1:17" ht="12.75" customHeight="1" x14ac:dyDescent="0.25">
      <c r="A362" s="28"/>
      <c r="B362" s="23"/>
      <c r="C362" s="23"/>
      <c r="D362" s="137"/>
      <c r="E362" s="147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</row>
    <row r="363" spans="1:17" ht="12.75" customHeight="1" x14ac:dyDescent="0.25">
      <c r="A363" s="28"/>
      <c r="B363" s="23"/>
      <c r="C363" s="23"/>
      <c r="D363" s="137"/>
      <c r="E363" s="147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</row>
    <row r="364" spans="1:17" ht="12.75" customHeight="1" x14ac:dyDescent="0.25">
      <c r="A364" s="28"/>
      <c r="B364" s="23"/>
      <c r="C364" s="23"/>
      <c r="D364" s="137"/>
      <c r="E364" s="147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</row>
    <row r="365" spans="1:17" ht="12.75" customHeight="1" x14ac:dyDescent="0.25">
      <c r="A365" s="28"/>
      <c r="B365" s="23"/>
      <c r="C365" s="23"/>
      <c r="D365" s="137"/>
      <c r="E365" s="147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</row>
    <row r="366" spans="1:17" ht="12.75" customHeight="1" x14ac:dyDescent="0.25">
      <c r="A366" s="28"/>
      <c r="B366" s="23"/>
      <c r="C366" s="23"/>
      <c r="D366" s="137"/>
      <c r="E366" s="147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</row>
    <row r="367" spans="1:17" ht="12.75" customHeight="1" x14ac:dyDescent="0.25">
      <c r="A367" s="28"/>
      <c r="B367" s="23"/>
      <c r="C367" s="23"/>
      <c r="D367" s="137"/>
      <c r="E367" s="147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</row>
    <row r="368" spans="1:17" ht="12.75" customHeight="1" x14ac:dyDescent="0.25">
      <c r="A368" s="28"/>
      <c r="B368" s="23"/>
      <c r="C368" s="23"/>
      <c r="D368" s="137"/>
      <c r="E368" s="147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</row>
    <row r="369" spans="1:17" ht="12.75" customHeight="1" x14ac:dyDescent="0.25">
      <c r="A369" s="28"/>
      <c r="B369" s="23"/>
      <c r="C369" s="23"/>
      <c r="D369" s="137"/>
      <c r="E369" s="147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</row>
    <row r="370" spans="1:17" ht="12.75" customHeight="1" x14ac:dyDescent="0.25">
      <c r="A370" s="28"/>
      <c r="B370" s="23"/>
      <c r="C370" s="23"/>
      <c r="D370" s="137"/>
      <c r="E370" s="147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</row>
    <row r="371" spans="1:17" ht="12.75" customHeight="1" x14ac:dyDescent="0.25">
      <c r="A371" s="28"/>
      <c r="B371" s="23"/>
      <c r="C371" s="23"/>
      <c r="D371" s="137"/>
      <c r="E371" s="147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</row>
    <row r="372" spans="1:17" ht="12.75" customHeight="1" x14ac:dyDescent="0.25">
      <c r="A372" s="28"/>
      <c r="B372" s="23"/>
      <c r="C372" s="23"/>
      <c r="D372" s="137"/>
      <c r="E372" s="147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</row>
    <row r="373" spans="1:17" ht="12.75" customHeight="1" x14ac:dyDescent="0.25">
      <c r="A373" s="28"/>
      <c r="B373" s="23"/>
      <c r="C373" s="23"/>
      <c r="D373" s="137"/>
      <c r="E373" s="147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</row>
    <row r="374" spans="1:17" ht="12.75" customHeight="1" x14ac:dyDescent="0.25">
      <c r="A374" s="28"/>
      <c r="B374" s="23"/>
      <c r="C374" s="23"/>
      <c r="D374" s="137"/>
      <c r="E374" s="147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</row>
    <row r="375" spans="1:17" ht="12.75" customHeight="1" x14ac:dyDescent="0.25">
      <c r="A375" s="28"/>
      <c r="B375" s="23"/>
      <c r="C375" s="23"/>
      <c r="D375" s="137"/>
      <c r="E375" s="147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</row>
    <row r="376" spans="1:17" ht="12.75" customHeight="1" x14ac:dyDescent="0.25">
      <c r="A376" s="28"/>
      <c r="B376" s="23"/>
      <c r="C376" s="23"/>
      <c r="D376" s="137"/>
      <c r="E376" s="147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</row>
    <row r="377" spans="1:17" ht="12.75" customHeight="1" x14ac:dyDescent="0.25">
      <c r="A377" s="28"/>
      <c r="B377" s="23"/>
      <c r="C377" s="23"/>
      <c r="D377" s="137"/>
      <c r="E377" s="147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</row>
    <row r="378" spans="1:17" ht="12.75" customHeight="1" x14ac:dyDescent="0.25">
      <c r="A378" s="28"/>
      <c r="B378" s="23"/>
      <c r="C378" s="23"/>
      <c r="D378" s="137"/>
      <c r="E378" s="147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</row>
    <row r="379" spans="1:17" ht="12.75" customHeight="1" x14ac:dyDescent="0.25">
      <c r="A379" s="28"/>
      <c r="B379" s="23"/>
      <c r="C379" s="23"/>
      <c r="D379" s="137"/>
      <c r="E379" s="147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</row>
    <row r="380" spans="1:17" ht="12.75" customHeight="1" x14ac:dyDescent="0.25">
      <c r="A380" s="28"/>
      <c r="B380" s="23"/>
      <c r="C380" s="23"/>
      <c r="D380" s="137"/>
      <c r="E380" s="147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</row>
    <row r="381" spans="1:17" ht="12.75" customHeight="1" x14ac:dyDescent="0.25">
      <c r="A381" s="28"/>
      <c r="B381" s="23"/>
      <c r="C381" s="23"/>
      <c r="D381" s="137"/>
      <c r="E381" s="147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</row>
    <row r="382" spans="1:17" ht="12.75" customHeight="1" x14ac:dyDescent="0.25">
      <c r="A382" s="28"/>
      <c r="B382" s="23"/>
      <c r="C382" s="23"/>
      <c r="D382" s="137"/>
      <c r="E382" s="147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</row>
    <row r="383" spans="1:17" ht="12.75" customHeight="1" x14ac:dyDescent="0.25">
      <c r="A383" s="28"/>
      <c r="B383" s="23"/>
      <c r="C383" s="23"/>
      <c r="D383" s="137"/>
      <c r="E383" s="147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</row>
    <row r="384" spans="1:17" ht="12.75" customHeight="1" x14ac:dyDescent="0.25">
      <c r="A384" s="28"/>
      <c r="B384" s="23"/>
      <c r="C384" s="23"/>
      <c r="D384" s="137"/>
      <c r="E384" s="147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</row>
    <row r="385" spans="1:17" ht="12.75" customHeight="1" x14ac:dyDescent="0.25">
      <c r="A385" s="28"/>
      <c r="B385" s="23"/>
      <c r="C385" s="23"/>
      <c r="D385" s="137"/>
      <c r="E385" s="147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</row>
    <row r="386" spans="1:17" ht="12.75" customHeight="1" x14ac:dyDescent="0.25">
      <c r="A386" s="28"/>
      <c r="B386" s="23"/>
      <c r="C386" s="23"/>
      <c r="D386" s="137"/>
      <c r="E386" s="147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</row>
    <row r="387" spans="1:17" ht="12.75" customHeight="1" x14ac:dyDescent="0.25">
      <c r="A387" s="28"/>
      <c r="B387" s="23"/>
      <c r="C387" s="23"/>
      <c r="D387" s="137"/>
      <c r="E387" s="147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</row>
    <row r="388" spans="1:17" ht="12.75" customHeight="1" x14ac:dyDescent="0.25">
      <c r="A388" s="28"/>
      <c r="B388" s="23"/>
      <c r="C388" s="23"/>
      <c r="D388" s="137"/>
      <c r="E388" s="147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</row>
    <row r="389" spans="1:17" ht="12.75" customHeight="1" x14ac:dyDescent="0.25">
      <c r="A389" s="28"/>
      <c r="B389" s="23"/>
      <c r="C389" s="23"/>
      <c r="D389" s="137"/>
      <c r="E389" s="147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</row>
    <row r="390" spans="1:17" ht="12.75" customHeight="1" x14ac:dyDescent="0.25">
      <c r="A390" s="28"/>
      <c r="B390" s="23"/>
      <c r="C390" s="23"/>
      <c r="D390" s="137"/>
      <c r="E390" s="147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</row>
    <row r="391" spans="1:17" ht="12.75" customHeight="1" x14ac:dyDescent="0.25">
      <c r="A391" s="28"/>
      <c r="B391" s="23"/>
      <c r="C391" s="23"/>
      <c r="D391" s="137"/>
      <c r="E391" s="147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</row>
    <row r="392" spans="1:17" ht="12.75" customHeight="1" x14ac:dyDescent="0.25">
      <c r="A392" s="28"/>
      <c r="B392" s="23"/>
      <c r="C392" s="23"/>
      <c r="D392" s="137"/>
      <c r="E392" s="147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</row>
    <row r="393" spans="1:17" ht="12.75" customHeight="1" x14ac:dyDescent="0.25">
      <c r="A393" s="28"/>
      <c r="B393" s="23"/>
      <c r="C393" s="23"/>
      <c r="D393" s="137"/>
      <c r="E393" s="147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</row>
    <row r="394" spans="1:17" ht="12.75" customHeight="1" x14ac:dyDescent="0.25">
      <c r="A394" s="28"/>
      <c r="B394" s="23"/>
      <c r="C394" s="23"/>
      <c r="D394" s="137"/>
      <c r="E394" s="147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</row>
    <row r="395" spans="1:17" ht="12.75" customHeight="1" x14ac:dyDescent="0.25">
      <c r="A395" s="28"/>
      <c r="B395" s="23"/>
      <c r="C395" s="23"/>
      <c r="D395" s="137"/>
      <c r="E395" s="147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</row>
    <row r="396" spans="1:17" ht="12.75" customHeight="1" x14ac:dyDescent="0.25">
      <c r="A396" s="28"/>
      <c r="B396" s="23"/>
      <c r="C396" s="23"/>
      <c r="D396" s="137"/>
      <c r="E396" s="147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</row>
    <row r="397" spans="1:17" ht="12.75" customHeight="1" x14ac:dyDescent="0.25">
      <c r="A397" s="28"/>
      <c r="B397" s="23"/>
      <c r="C397" s="23"/>
      <c r="D397" s="137"/>
      <c r="E397" s="147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</row>
    <row r="398" spans="1:17" ht="12.75" customHeight="1" x14ac:dyDescent="0.25">
      <c r="A398" s="28"/>
      <c r="B398" s="23"/>
      <c r="C398" s="23"/>
      <c r="D398" s="137"/>
      <c r="E398" s="147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</row>
    <row r="399" spans="1:17" ht="12.75" customHeight="1" x14ac:dyDescent="0.25">
      <c r="A399" s="28"/>
      <c r="B399" s="23"/>
      <c r="C399" s="23"/>
      <c r="D399" s="137"/>
      <c r="E399" s="147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</row>
    <row r="400" spans="1:17" ht="12.75" customHeight="1" x14ac:dyDescent="0.25">
      <c r="A400" s="28"/>
      <c r="B400" s="23"/>
      <c r="C400" s="23"/>
      <c r="D400" s="137"/>
      <c r="E400" s="147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</row>
    <row r="401" spans="1:17" ht="12.75" customHeight="1" x14ac:dyDescent="0.25">
      <c r="A401" s="28"/>
      <c r="B401" s="23"/>
      <c r="C401" s="23"/>
      <c r="D401" s="137"/>
      <c r="E401" s="147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</row>
    <row r="402" spans="1:17" ht="12.75" customHeight="1" x14ac:dyDescent="0.25">
      <c r="A402" s="28"/>
      <c r="B402" s="23"/>
      <c r="C402" s="23"/>
      <c r="D402" s="137"/>
      <c r="E402" s="147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</row>
    <row r="403" spans="1:17" ht="12.75" customHeight="1" x14ac:dyDescent="0.25">
      <c r="A403" s="28"/>
      <c r="B403" s="23"/>
      <c r="C403" s="23"/>
      <c r="D403" s="137"/>
      <c r="E403" s="147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</row>
    <row r="404" spans="1:17" ht="12.75" customHeight="1" x14ac:dyDescent="0.25">
      <c r="A404" s="28"/>
      <c r="B404" s="23"/>
      <c r="C404" s="23"/>
      <c r="D404" s="137"/>
      <c r="E404" s="147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</row>
    <row r="405" spans="1:17" ht="12.75" customHeight="1" x14ac:dyDescent="0.25">
      <c r="A405" s="28"/>
      <c r="B405" s="23"/>
      <c r="C405" s="23"/>
      <c r="D405" s="137"/>
      <c r="E405" s="147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</row>
    <row r="406" spans="1:17" ht="12.75" customHeight="1" x14ac:dyDescent="0.25">
      <c r="A406" s="28"/>
      <c r="B406" s="23"/>
      <c r="C406" s="23"/>
      <c r="D406" s="137"/>
      <c r="E406" s="147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</row>
    <row r="407" spans="1:17" ht="12.75" customHeight="1" x14ac:dyDescent="0.25">
      <c r="A407" s="28"/>
      <c r="B407" s="23"/>
      <c r="C407" s="23"/>
      <c r="D407" s="137"/>
      <c r="E407" s="147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</row>
    <row r="408" spans="1:17" ht="12.75" customHeight="1" x14ac:dyDescent="0.25">
      <c r="A408" s="28"/>
      <c r="B408" s="23"/>
      <c r="C408" s="23"/>
      <c r="D408" s="137"/>
      <c r="E408" s="147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</row>
    <row r="409" spans="1:17" ht="12.75" customHeight="1" x14ac:dyDescent="0.25">
      <c r="A409" s="28"/>
      <c r="B409" s="23"/>
      <c r="C409" s="23"/>
      <c r="D409" s="137"/>
      <c r="E409" s="147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</row>
    <row r="410" spans="1:17" ht="12.75" customHeight="1" x14ac:dyDescent="0.25">
      <c r="A410" s="28"/>
      <c r="B410" s="23"/>
      <c r="C410" s="23"/>
      <c r="D410" s="137"/>
      <c r="E410" s="147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</row>
    <row r="411" spans="1:17" ht="12.75" customHeight="1" x14ac:dyDescent="0.25">
      <c r="A411" s="28"/>
      <c r="B411" s="23"/>
      <c r="C411" s="23"/>
      <c r="D411" s="137"/>
      <c r="E411" s="147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</row>
    <row r="412" spans="1:17" ht="12.75" customHeight="1" x14ac:dyDescent="0.25">
      <c r="A412" s="28"/>
      <c r="B412" s="23"/>
      <c r="C412" s="23"/>
      <c r="D412" s="137"/>
      <c r="E412" s="147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</row>
    <row r="413" spans="1:17" ht="12.75" customHeight="1" x14ac:dyDescent="0.25">
      <c r="A413" s="28"/>
      <c r="B413" s="23"/>
      <c r="C413" s="23"/>
      <c r="D413" s="137"/>
      <c r="E413" s="147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</row>
    <row r="414" spans="1:17" ht="12.75" customHeight="1" x14ac:dyDescent="0.25">
      <c r="A414" s="28"/>
      <c r="B414" s="23"/>
      <c r="C414" s="23"/>
      <c r="D414" s="137"/>
      <c r="E414" s="147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</row>
    <row r="415" spans="1:17" ht="12.75" customHeight="1" x14ac:dyDescent="0.25">
      <c r="A415" s="28"/>
      <c r="B415" s="23"/>
      <c r="C415" s="23"/>
      <c r="D415" s="137"/>
      <c r="E415" s="147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</row>
    <row r="416" spans="1:17" ht="12.75" customHeight="1" x14ac:dyDescent="0.25">
      <c r="A416" s="28"/>
      <c r="B416" s="23"/>
      <c r="C416" s="23"/>
      <c r="D416" s="137"/>
      <c r="E416" s="147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</row>
    <row r="417" spans="1:17" ht="12.75" customHeight="1" x14ac:dyDescent="0.25">
      <c r="A417" s="28"/>
      <c r="B417" s="23"/>
      <c r="C417" s="23"/>
      <c r="D417" s="137"/>
      <c r="E417" s="147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</row>
    <row r="418" spans="1:17" ht="12.75" customHeight="1" x14ac:dyDescent="0.25">
      <c r="A418" s="28"/>
      <c r="B418" s="23"/>
      <c r="C418" s="23"/>
      <c r="D418" s="137"/>
      <c r="E418" s="147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</row>
    <row r="419" spans="1:17" ht="12.75" customHeight="1" x14ac:dyDescent="0.25">
      <c r="A419" s="28"/>
      <c r="B419" s="23"/>
      <c r="C419" s="23"/>
      <c r="D419" s="137"/>
      <c r="E419" s="147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</row>
    <row r="420" spans="1:17" ht="12.75" customHeight="1" x14ac:dyDescent="0.25">
      <c r="A420" s="28"/>
      <c r="B420" s="23"/>
      <c r="C420" s="23"/>
      <c r="D420" s="137"/>
      <c r="E420" s="147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</row>
    <row r="421" spans="1:17" ht="12.75" customHeight="1" x14ac:dyDescent="0.25">
      <c r="A421" s="28"/>
      <c r="B421" s="23"/>
      <c r="C421" s="23"/>
      <c r="D421" s="137"/>
      <c r="E421" s="147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</row>
    <row r="422" spans="1:17" ht="12.75" customHeight="1" x14ac:dyDescent="0.25">
      <c r="A422" s="28"/>
      <c r="B422" s="23"/>
      <c r="C422" s="23"/>
      <c r="D422" s="137"/>
      <c r="E422" s="147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</row>
    <row r="423" spans="1:17" ht="12.75" customHeight="1" x14ac:dyDescent="0.25">
      <c r="A423" s="28"/>
      <c r="B423" s="23"/>
      <c r="C423" s="23"/>
      <c r="D423" s="137"/>
      <c r="E423" s="147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</row>
    <row r="424" spans="1:17" ht="12.75" customHeight="1" x14ac:dyDescent="0.25">
      <c r="A424" s="28"/>
      <c r="B424" s="23"/>
      <c r="C424" s="23"/>
      <c r="D424" s="137"/>
      <c r="E424" s="147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</row>
    <row r="425" spans="1:17" ht="12.75" customHeight="1" x14ac:dyDescent="0.25">
      <c r="A425" s="28"/>
      <c r="B425" s="23"/>
      <c r="C425" s="23"/>
      <c r="D425" s="137"/>
      <c r="E425" s="147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</row>
    <row r="426" spans="1:17" ht="12.75" customHeight="1" x14ac:dyDescent="0.25">
      <c r="A426" s="28"/>
      <c r="B426" s="23"/>
      <c r="C426" s="23"/>
      <c r="D426" s="137"/>
      <c r="E426" s="147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</row>
    <row r="427" spans="1:17" ht="12.75" customHeight="1" x14ac:dyDescent="0.25">
      <c r="A427" s="28"/>
      <c r="B427" s="23"/>
      <c r="C427" s="23"/>
      <c r="D427" s="137"/>
      <c r="E427" s="147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</row>
    <row r="428" spans="1:17" ht="12.75" customHeight="1" x14ac:dyDescent="0.25">
      <c r="A428" s="28"/>
      <c r="B428" s="23"/>
      <c r="C428" s="23"/>
      <c r="D428" s="137"/>
      <c r="E428" s="147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</row>
    <row r="429" spans="1:17" ht="12.75" customHeight="1" x14ac:dyDescent="0.25">
      <c r="A429" s="28"/>
      <c r="B429" s="23"/>
      <c r="C429" s="23"/>
      <c r="D429" s="137"/>
      <c r="E429" s="147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</row>
    <row r="430" spans="1:17" ht="12.75" customHeight="1" x14ac:dyDescent="0.25">
      <c r="A430" s="28"/>
      <c r="B430" s="23"/>
      <c r="C430" s="23"/>
      <c r="D430" s="137"/>
      <c r="E430" s="147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</row>
    <row r="431" spans="1:17" ht="12.75" customHeight="1" x14ac:dyDescent="0.25">
      <c r="A431" s="28"/>
      <c r="B431" s="23"/>
      <c r="C431" s="23"/>
      <c r="D431" s="137"/>
      <c r="E431" s="147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</row>
    <row r="432" spans="1:17" ht="12.75" customHeight="1" x14ac:dyDescent="0.25">
      <c r="A432" s="28"/>
      <c r="B432" s="23"/>
      <c r="C432" s="23"/>
      <c r="D432" s="137"/>
      <c r="E432" s="147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</row>
    <row r="433" spans="1:17" ht="12.75" customHeight="1" x14ac:dyDescent="0.25">
      <c r="A433" s="28"/>
      <c r="B433" s="23"/>
      <c r="C433" s="23"/>
      <c r="D433" s="137"/>
      <c r="E433" s="147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</row>
    <row r="434" spans="1:17" ht="12.75" customHeight="1" x14ac:dyDescent="0.25">
      <c r="A434" s="28"/>
      <c r="B434" s="23"/>
      <c r="C434" s="23"/>
      <c r="D434" s="137"/>
      <c r="E434" s="147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</row>
    <row r="435" spans="1:17" ht="12.75" customHeight="1" x14ac:dyDescent="0.25">
      <c r="A435" s="28"/>
      <c r="B435" s="23"/>
      <c r="C435" s="23"/>
      <c r="D435" s="137"/>
      <c r="E435" s="147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</row>
    <row r="436" spans="1:17" ht="12.75" customHeight="1" x14ac:dyDescent="0.25">
      <c r="A436" s="28"/>
      <c r="B436" s="23"/>
      <c r="C436" s="23"/>
      <c r="D436" s="137"/>
      <c r="E436" s="147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</row>
    <row r="437" spans="1:17" ht="12.75" customHeight="1" x14ac:dyDescent="0.25">
      <c r="A437" s="28"/>
      <c r="B437" s="23"/>
      <c r="C437" s="23"/>
      <c r="D437" s="137"/>
      <c r="E437" s="147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</row>
    <row r="438" spans="1:17" ht="12.75" customHeight="1" x14ac:dyDescent="0.25">
      <c r="A438" s="28"/>
      <c r="B438" s="23"/>
      <c r="C438" s="23"/>
      <c r="D438" s="137"/>
      <c r="E438" s="147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</row>
    <row r="439" spans="1:17" ht="12.75" customHeight="1" x14ac:dyDescent="0.25">
      <c r="A439" s="28"/>
      <c r="B439" s="23"/>
      <c r="C439" s="23"/>
      <c r="D439" s="137"/>
      <c r="E439" s="147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</row>
    <row r="440" spans="1:17" ht="12.75" customHeight="1" x14ac:dyDescent="0.25">
      <c r="A440" s="28"/>
      <c r="B440" s="23"/>
      <c r="C440" s="23"/>
      <c r="D440" s="137"/>
      <c r="E440" s="147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</row>
    <row r="441" spans="1:17" ht="12.75" customHeight="1" x14ac:dyDescent="0.25">
      <c r="A441" s="28"/>
      <c r="B441" s="23"/>
      <c r="C441" s="23"/>
      <c r="D441" s="137"/>
      <c r="E441" s="147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</row>
    <row r="442" spans="1:17" ht="12.75" customHeight="1" x14ac:dyDescent="0.25">
      <c r="A442" s="28"/>
      <c r="B442" s="23"/>
      <c r="C442" s="23"/>
      <c r="D442" s="137"/>
      <c r="E442" s="147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</row>
    <row r="443" spans="1:17" ht="12.75" customHeight="1" x14ac:dyDescent="0.25">
      <c r="A443" s="28"/>
      <c r="B443" s="23"/>
      <c r="C443" s="23"/>
      <c r="D443" s="137"/>
      <c r="E443" s="147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</row>
    <row r="444" spans="1:17" ht="12.75" customHeight="1" x14ac:dyDescent="0.25">
      <c r="A444" s="28"/>
      <c r="B444" s="23"/>
      <c r="C444" s="23"/>
      <c r="D444" s="137"/>
      <c r="E444" s="147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</row>
    <row r="445" spans="1:17" ht="12.75" customHeight="1" x14ac:dyDescent="0.25">
      <c r="A445" s="28"/>
      <c r="B445" s="23"/>
      <c r="C445" s="23"/>
      <c r="D445" s="137"/>
      <c r="E445" s="147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</row>
    <row r="446" spans="1:17" ht="12.75" customHeight="1" x14ac:dyDescent="0.25">
      <c r="A446" s="28"/>
      <c r="B446" s="23"/>
      <c r="C446" s="23"/>
      <c r="D446" s="137"/>
      <c r="E446" s="147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</row>
    <row r="447" spans="1:17" ht="12.75" customHeight="1" x14ac:dyDescent="0.25">
      <c r="A447" s="28"/>
      <c r="B447" s="23"/>
      <c r="C447" s="23"/>
      <c r="D447" s="137"/>
      <c r="E447" s="147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</row>
    <row r="448" spans="1:17" ht="12.75" customHeight="1" x14ac:dyDescent="0.25">
      <c r="A448" s="28"/>
      <c r="B448" s="23"/>
      <c r="C448" s="23"/>
      <c r="D448" s="137"/>
      <c r="E448" s="147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</row>
    <row r="449" spans="1:17" ht="12.75" customHeight="1" x14ac:dyDescent="0.25">
      <c r="A449" s="28"/>
      <c r="B449" s="23"/>
      <c r="C449" s="23"/>
      <c r="D449" s="137"/>
      <c r="E449" s="147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</row>
    <row r="450" spans="1:17" ht="12.75" customHeight="1" x14ac:dyDescent="0.25">
      <c r="A450" s="28"/>
      <c r="B450" s="23"/>
      <c r="C450" s="23"/>
      <c r="D450" s="137"/>
      <c r="E450" s="147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</row>
    <row r="451" spans="1:17" ht="12.75" customHeight="1" x14ac:dyDescent="0.25">
      <c r="A451" s="28"/>
      <c r="B451" s="23"/>
      <c r="C451" s="23"/>
      <c r="D451" s="137"/>
      <c r="E451" s="147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</row>
    <row r="452" spans="1:17" ht="12.75" customHeight="1" x14ac:dyDescent="0.25">
      <c r="A452" s="28"/>
      <c r="B452" s="23"/>
      <c r="C452" s="23"/>
      <c r="D452" s="137"/>
      <c r="E452" s="147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</row>
    <row r="453" spans="1:17" ht="12.75" customHeight="1" x14ac:dyDescent="0.25">
      <c r="A453" s="28"/>
      <c r="B453" s="23"/>
      <c r="C453" s="23"/>
      <c r="D453" s="137"/>
      <c r="E453" s="147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</row>
    <row r="454" spans="1:17" ht="12.75" customHeight="1" x14ac:dyDescent="0.25">
      <c r="A454" s="28"/>
      <c r="B454" s="23"/>
      <c r="C454" s="23"/>
      <c r="D454" s="137"/>
      <c r="E454" s="147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</row>
    <row r="455" spans="1:17" ht="12.75" customHeight="1" x14ac:dyDescent="0.25">
      <c r="A455" s="28"/>
      <c r="B455" s="23"/>
      <c r="C455" s="23"/>
      <c r="D455" s="137"/>
      <c r="E455" s="147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</row>
    <row r="456" spans="1:17" ht="12.75" customHeight="1" x14ac:dyDescent="0.25">
      <c r="A456" s="28"/>
      <c r="B456" s="23"/>
      <c r="C456" s="23"/>
      <c r="D456" s="137"/>
      <c r="E456" s="147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</row>
    <row r="457" spans="1:17" ht="12.75" customHeight="1" x14ac:dyDescent="0.25">
      <c r="A457" s="28"/>
      <c r="B457" s="23"/>
      <c r="C457" s="23"/>
      <c r="D457" s="137"/>
      <c r="E457" s="147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</row>
    <row r="458" spans="1:17" ht="12.75" customHeight="1" x14ac:dyDescent="0.25">
      <c r="A458" s="28"/>
      <c r="B458" s="23"/>
      <c r="C458" s="23"/>
      <c r="D458" s="137"/>
      <c r="E458" s="147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</row>
    <row r="459" spans="1:17" ht="12.75" customHeight="1" x14ac:dyDescent="0.25">
      <c r="A459" s="28"/>
      <c r="B459" s="23"/>
      <c r="C459" s="23"/>
      <c r="D459" s="137"/>
      <c r="E459" s="147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</row>
    <row r="460" spans="1:17" ht="12.75" customHeight="1" x14ac:dyDescent="0.25">
      <c r="A460" s="28"/>
      <c r="B460" s="23"/>
      <c r="C460" s="23"/>
      <c r="D460" s="137"/>
      <c r="E460" s="147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</row>
    <row r="461" spans="1:17" ht="12.75" customHeight="1" x14ac:dyDescent="0.25">
      <c r="A461" s="28"/>
      <c r="B461" s="23"/>
      <c r="C461" s="23"/>
      <c r="D461" s="137"/>
      <c r="E461" s="147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</row>
    <row r="462" spans="1:17" ht="12.75" customHeight="1" x14ac:dyDescent="0.25">
      <c r="A462" s="28"/>
      <c r="B462" s="23"/>
      <c r="C462" s="23"/>
      <c r="D462" s="137"/>
      <c r="E462" s="147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</row>
    <row r="463" spans="1:17" ht="12.75" customHeight="1" x14ac:dyDescent="0.25">
      <c r="A463" s="28"/>
      <c r="B463" s="23"/>
      <c r="C463" s="23"/>
      <c r="D463" s="137"/>
      <c r="E463" s="147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</row>
    <row r="464" spans="1:17" ht="12.75" customHeight="1" x14ac:dyDescent="0.25">
      <c r="A464" s="28"/>
      <c r="B464" s="23"/>
      <c r="C464" s="23"/>
      <c r="D464" s="137"/>
      <c r="E464" s="147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</row>
    <row r="465" spans="1:17" ht="12.75" customHeight="1" x14ac:dyDescent="0.25">
      <c r="A465" s="28"/>
      <c r="B465" s="23"/>
      <c r="C465" s="23"/>
      <c r="D465" s="137"/>
      <c r="E465" s="147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</row>
    <row r="466" spans="1:17" ht="12.75" customHeight="1" x14ac:dyDescent="0.25">
      <c r="A466" s="28"/>
      <c r="B466" s="23"/>
      <c r="C466" s="23"/>
      <c r="D466" s="137"/>
      <c r="E466" s="147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</row>
    <row r="467" spans="1:17" ht="12.75" customHeight="1" x14ac:dyDescent="0.25">
      <c r="A467" s="28"/>
      <c r="B467" s="23"/>
      <c r="C467" s="23"/>
      <c r="D467" s="137"/>
      <c r="E467" s="147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</row>
    <row r="468" spans="1:17" ht="12.75" customHeight="1" x14ac:dyDescent="0.25">
      <c r="A468" s="28"/>
      <c r="B468" s="23"/>
      <c r="C468" s="23"/>
      <c r="D468" s="137"/>
      <c r="E468" s="147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</row>
    <row r="469" spans="1:17" ht="12.75" customHeight="1" x14ac:dyDescent="0.25">
      <c r="A469" s="28"/>
      <c r="B469" s="23"/>
      <c r="C469" s="23"/>
      <c r="D469" s="137"/>
      <c r="E469" s="147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</row>
    <row r="470" spans="1:17" ht="12.75" customHeight="1" x14ac:dyDescent="0.25">
      <c r="A470" s="28"/>
      <c r="B470" s="23"/>
      <c r="C470" s="23"/>
      <c r="D470" s="137"/>
      <c r="E470" s="147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</row>
    <row r="471" spans="1:17" ht="12.75" customHeight="1" x14ac:dyDescent="0.25">
      <c r="A471" s="28"/>
      <c r="B471" s="23"/>
      <c r="C471" s="23"/>
      <c r="D471" s="137"/>
      <c r="E471" s="147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</row>
    <row r="472" spans="1:17" ht="12.75" customHeight="1" x14ac:dyDescent="0.25">
      <c r="A472" s="28"/>
      <c r="B472" s="23"/>
      <c r="C472" s="23"/>
      <c r="D472" s="137"/>
      <c r="E472" s="147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</row>
    <row r="473" spans="1:17" ht="12.75" customHeight="1" x14ac:dyDescent="0.25">
      <c r="A473" s="28"/>
      <c r="B473" s="23"/>
      <c r="C473" s="23"/>
      <c r="D473" s="137"/>
      <c r="E473" s="147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</row>
    <row r="474" spans="1:17" ht="12.75" customHeight="1" x14ac:dyDescent="0.25">
      <c r="A474" s="28"/>
      <c r="B474" s="23"/>
      <c r="C474" s="23"/>
      <c r="D474" s="137"/>
      <c r="E474" s="147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</row>
    <row r="475" spans="1:17" ht="12.75" customHeight="1" x14ac:dyDescent="0.25">
      <c r="A475" s="28"/>
      <c r="B475" s="23"/>
      <c r="C475" s="23"/>
      <c r="D475" s="137"/>
      <c r="E475" s="147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</row>
    <row r="476" spans="1:17" ht="12.75" customHeight="1" x14ac:dyDescent="0.25">
      <c r="A476" s="28"/>
      <c r="B476" s="23"/>
      <c r="C476" s="23"/>
      <c r="D476" s="137"/>
      <c r="E476" s="147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</row>
    <row r="477" spans="1:17" ht="12.75" customHeight="1" x14ac:dyDescent="0.25">
      <c r="A477" s="28"/>
      <c r="B477" s="23"/>
      <c r="C477" s="23"/>
      <c r="D477" s="137"/>
      <c r="E477" s="147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</row>
    <row r="478" spans="1:17" ht="12.75" customHeight="1" x14ac:dyDescent="0.25">
      <c r="A478" s="28"/>
      <c r="B478" s="23"/>
      <c r="C478" s="23"/>
      <c r="D478" s="137"/>
      <c r="E478" s="147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</row>
    <row r="479" spans="1:17" ht="12.75" customHeight="1" x14ac:dyDescent="0.25">
      <c r="A479" s="28"/>
      <c r="B479" s="23"/>
      <c r="C479" s="23"/>
      <c r="D479" s="137"/>
      <c r="E479" s="147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</row>
    <row r="480" spans="1:17" ht="12.75" customHeight="1" x14ac:dyDescent="0.25">
      <c r="A480" s="28"/>
      <c r="B480" s="23"/>
      <c r="C480" s="23"/>
      <c r="D480" s="137"/>
      <c r="E480" s="147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</row>
    <row r="481" spans="1:17" ht="12.75" customHeight="1" x14ac:dyDescent="0.25">
      <c r="A481" s="28"/>
      <c r="B481" s="23"/>
      <c r="C481" s="23"/>
      <c r="D481" s="137"/>
      <c r="E481" s="147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</row>
    <row r="482" spans="1:17" ht="12.75" customHeight="1" x14ac:dyDescent="0.25">
      <c r="A482" s="28"/>
      <c r="B482" s="23"/>
      <c r="C482" s="23"/>
      <c r="D482" s="137"/>
      <c r="E482" s="147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</row>
    <row r="483" spans="1:17" ht="12.75" customHeight="1" x14ac:dyDescent="0.25">
      <c r="A483" s="28"/>
      <c r="B483" s="23"/>
      <c r="C483" s="23"/>
      <c r="D483" s="137"/>
      <c r="E483" s="147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</row>
    <row r="484" spans="1:17" ht="12.75" customHeight="1" x14ac:dyDescent="0.25">
      <c r="A484" s="28"/>
      <c r="B484" s="23"/>
      <c r="C484" s="23"/>
      <c r="D484" s="137"/>
      <c r="E484" s="147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</row>
    <row r="485" spans="1:17" ht="12.75" customHeight="1" x14ac:dyDescent="0.25">
      <c r="A485" s="28"/>
      <c r="B485" s="23"/>
      <c r="C485" s="23"/>
      <c r="D485" s="137"/>
      <c r="E485" s="147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</row>
    <row r="486" spans="1:17" ht="12.75" customHeight="1" x14ac:dyDescent="0.25">
      <c r="A486" s="28"/>
      <c r="B486" s="23"/>
      <c r="C486" s="23"/>
      <c r="D486" s="137"/>
      <c r="E486" s="147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</row>
    <row r="487" spans="1:17" ht="12.75" customHeight="1" x14ac:dyDescent="0.25">
      <c r="A487" s="28"/>
      <c r="B487" s="23"/>
      <c r="C487" s="23"/>
      <c r="D487" s="137"/>
      <c r="E487" s="147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</row>
    <row r="488" spans="1:17" ht="12.75" customHeight="1" x14ac:dyDescent="0.25">
      <c r="A488" s="28"/>
      <c r="B488" s="23"/>
      <c r="C488" s="23"/>
      <c r="D488" s="137"/>
      <c r="E488" s="147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</row>
    <row r="489" spans="1:17" ht="12.75" customHeight="1" x14ac:dyDescent="0.25">
      <c r="A489" s="28"/>
      <c r="B489" s="23"/>
      <c r="C489" s="23"/>
      <c r="D489" s="137"/>
      <c r="E489" s="147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</row>
    <row r="490" spans="1:17" ht="12.75" customHeight="1" x14ac:dyDescent="0.25">
      <c r="A490" s="28"/>
      <c r="B490" s="23"/>
      <c r="C490" s="23"/>
      <c r="D490" s="137"/>
      <c r="E490" s="147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</row>
    <row r="491" spans="1:17" ht="12.75" customHeight="1" x14ac:dyDescent="0.25">
      <c r="A491" s="28"/>
      <c r="B491" s="23"/>
      <c r="C491" s="23"/>
      <c r="D491" s="137"/>
      <c r="E491" s="147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</row>
    <row r="492" spans="1:17" ht="12.75" customHeight="1" x14ac:dyDescent="0.25">
      <c r="A492" s="28"/>
      <c r="B492" s="23"/>
      <c r="C492" s="23"/>
      <c r="D492" s="137"/>
      <c r="E492" s="147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</row>
    <row r="493" spans="1:17" ht="12.75" customHeight="1" x14ac:dyDescent="0.25">
      <c r="A493" s="28"/>
      <c r="B493" s="23"/>
      <c r="C493" s="23"/>
      <c r="D493" s="137"/>
      <c r="E493" s="147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</row>
    <row r="494" spans="1:17" ht="12.75" customHeight="1" x14ac:dyDescent="0.25">
      <c r="A494" s="28"/>
      <c r="B494" s="23"/>
      <c r="C494" s="23"/>
      <c r="D494" s="137"/>
      <c r="E494" s="147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</row>
    <row r="495" spans="1:17" ht="12.75" customHeight="1" x14ac:dyDescent="0.25">
      <c r="A495" s="28"/>
      <c r="B495" s="23"/>
      <c r="C495" s="23"/>
      <c r="D495" s="137"/>
      <c r="E495" s="147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</row>
    <row r="496" spans="1:17" ht="12.75" customHeight="1" x14ac:dyDescent="0.25">
      <c r="A496" s="28"/>
      <c r="B496" s="23"/>
      <c r="C496" s="23"/>
      <c r="D496" s="137"/>
      <c r="E496" s="147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</row>
    <row r="497" spans="1:17" ht="12.75" customHeight="1" x14ac:dyDescent="0.25">
      <c r="A497" s="28"/>
      <c r="B497" s="23"/>
      <c r="C497" s="23"/>
      <c r="D497" s="137"/>
      <c r="E497" s="147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</row>
    <row r="498" spans="1:17" ht="12.75" customHeight="1" x14ac:dyDescent="0.25">
      <c r="A498" s="28"/>
      <c r="B498" s="23"/>
      <c r="C498" s="23"/>
      <c r="D498" s="137"/>
      <c r="E498" s="147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</row>
    <row r="499" spans="1:17" ht="12.75" customHeight="1" x14ac:dyDescent="0.25">
      <c r="A499" s="28"/>
      <c r="B499" s="23"/>
      <c r="C499" s="23"/>
      <c r="D499" s="137"/>
      <c r="E499" s="147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</row>
    <row r="500" spans="1:17" ht="12.75" customHeight="1" x14ac:dyDescent="0.25">
      <c r="A500" s="28"/>
      <c r="B500" s="23"/>
      <c r="C500" s="23"/>
      <c r="D500" s="137"/>
      <c r="E500" s="147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</row>
    <row r="501" spans="1:17" ht="12.75" customHeight="1" x14ac:dyDescent="0.25">
      <c r="A501" s="28"/>
      <c r="B501" s="23"/>
      <c r="C501" s="23"/>
      <c r="D501" s="137"/>
      <c r="E501" s="147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</row>
    <row r="502" spans="1:17" ht="12.75" customHeight="1" x14ac:dyDescent="0.25">
      <c r="A502" s="28"/>
      <c r="B502" s="23"/>
      <c r="C502" s="23"/>
      <c r="D502" s="137"/>
      <c r="E502" s="147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</row>
    <row r="503" spans="1:17" ht="12.75" customHeight="1" x14ac:dyDescent="0.25">
      <c r="A503" s="28"/>
      <c r="B503" s="23"/>
      <c r="C503" s="23"/>
      <c r="D503" s="137"/>
      <c r="E503" s="147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</row>
    <row r="504" spans="1:17" ht="12.75" customHeight="1" x14ac:dyDescent="0.25">
      <c r="A504" s="28"/>
      <c r="B504" s="23"/>
      <c r="C504" s="23"/>
      <c r="D504" s="137"/>
      <c r="E504" s="147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</row>
    <row r="505" spans="1:17" ht="12.75" customHeight="1" x14ac:dyDescent="0.25">
      <c r="A505" s="28"/>
      <c r="B505" s="23"/>
      <c r="C505" s="23"/>
      <c r="D505" s="137"/>
      <c r="E505" s="147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</row>
    <row r="506" spans="1:17" ht="12.75" customHeight="1" x14ac:dyDescent="0.25">
      <c r="A506" s="28"/>
      <c r="B506" s="23"/>
      <c r="C506" s="23"/>
      <c r="D506" s="137"/>
      <c r="E506" s="147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</row>
    <row r="507" spans="1:17" ht="12.75" customHeight="1" x14ac:dyDescent="0.25">
      <c r="A507" s="28"/>
      <c r="B507" s="23"/>
      <c r="C507" s="23"/>
      <c r="D507" s="137"/>
      <c r="E507" s="147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</row>
    <row r="508" spans="1:17" ht="12.75" customHeight="1" x14ac:dyDescent="0.25">
      <c r="A508" s="28"/>
      <c r="B508" s="23"/>
      <c r="C508" s="23"/>
      <c r="D508" s="137"/>
      <c r="E508" s="147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</row>
    <row r="509" spans="1:17" ht="12.75" customHeight="1" x14ac:dyDescent="0.25">
      <c r="A509" s="28"/>
      <c r="B509" s="23"/>
      <c r="C509" s="23"/>
      <c r="D509" s="137"/>
      <c r="E509" s="147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</row>
    <row r="510" spans="1:17" ht="12.75" customHeight="1" x14ac:dyDescent="0.25">
      <c r="A510" s="28"/>
      <c r="B510" s="23"/>
      <c r="C510" s="23"/>
      <c r="D510" s="137"/>
      <c r="E510" s="147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</row>
    <row r="511" spans="1:17" ht="12.75" customHeight="1" x14ac:dyDescent="0.25">
      <c r="A511" s="28"/>
      <c r="B511" s="23"/>
      <c r="C511" s="23"/>
      <c r="D511" s="137"/>
      <c r="E511" s="147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</row>
    <row r="512" spans="1:17" ht="12.75" customHeight="1" x14ac:dyDescent="0.25">
      <c r="A512" s="28"/>
      <c r="B512" s="23"/>
      <c r="C512" s="23"/>
      <c r="D512" s="137"/>
      <c r="E512" s="147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</row>
    <row r="513" spans="1:17" ht="12.75" customHeight="1" x14ac:dyDescent="0.25">
      <c r="A513" s="28"/>
      <c r="B513" s="23"/>
      <c r="C513" s="23"/>
      <c r="D513" s="137"/>
      <c r="E513" s="147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</row>
    <row r="514" spans="1:17" ht="12.75" customHeight="1" x14ac:dyDescent="0.25">
      <c r="A514" s="28"/>
      <c r="B514" s="23"/>
      <c r="C514" s="23"/>
      <c r="D514" s="137"/>
      <c r="E514" s="147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</row>
    <row r="515" spans="1:17" ht="12.75" customHeight="1" x14ac:dyDescent="0.25">
      <c r="A515" s="28"/>
      <c r="B515" s="23"/>
      <c r="C515" s="23"/>
      <c r="D515" s="137"/>
      <c r="E515" s="147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</row>
    <row r="516" spans="1:17" ht="12.75" customHeight="1" x14ac:dyDescent="0.25">
      <c r="A516" s="28"/>
      <c r="B516" s="23"/>
      <c r="C516" s="23"/>
      <c r="D516" s="137"/>
      <c r="E516" s="147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</row>
    <row r="517" spans="1:17" ht="12.75" customHeight="1" x14ac:dyDescent="0.25">
      <c r="A517" s="28"/>
      <c r="B517" s="23"/>
      <c r="C517" s="23"/>
      <c r="D517" s="137"/>
      <c r="E517" s="147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</row>
    <row r="518" spans="1:17" ht="12.75" customHeight="1" x14ac:dyDescent="0.25">
      <c r="A518" s="28"/>
      <c r="B518" s="23"/>
      <c r="C518" s="23"/>
      <c r="D518" s="137"/>
      <c r="E518" s="147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</row>
    <row r="519" spans="1:17" ht="12.75" customHeight="1" x14ac:dyDescent="0.25">
      <c r="A519" s="28"/>
      <c r="B519" s="23"/>
      <c r="C519" s="23"/>
      <c r="D519" s="137"/>
      <c r="E519" s="147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</row>
    <row r="520" spans="1:17" ht="12.75" customHeight="1" x14ac:dyDescent="0.25">
      <c r="A520" s="28"/>
      <c r="B520" s="23"/>
      <c r="C520" s="23"/>
      <c r="D520" s="137"/>
      <c r="E520" s="147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</row>
    <row r="521" spans="1:17" ht="12.75" customHeight="1" x14ac:dyDescent="0.25">
      <c r="A521" s="28"/>
      <c r="B521" s="23"/>
      <c r="C521" s="23"/>
      <c r="D521" s="137"/>
      <c r="E521" s="147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</row>
    <row r="522" spans="1:17" ht="12.75" customHeight="1" x14ac:dyDescent="0.25">
      <c r="A522" s="28"/>
      <c r="B522" s="23"/>
      <c r="C522" s="23"/>
      <c r="D522" s="137"/>
      <c r="E522" s="147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</row>
    <row r="523" spans="1:17" ht="12.75" customHeight="1" x14ac:dyDescent="0.25">
      <c r="A523" s="28"/>
      <c r="B523" s="23"/>
      <c r="C523" s="23"/>
      <c r="D523" s="137"/>
      <c r="E523" s="147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</row>
    <row r="524" spans="1:17" ht="12.75" customHeight="1" x14ac:dyDescent="0.25">
      <c r="A524" s="28"/>
      <c r="B524" s="23"/>
      <c r="C524" s="23"/>
      <c r="D524" s="137"/>
      <c r="E524" s="147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</row>
    <row r="525" spans="1:17" ht="12.75" customHeight="1" x14ac:dyDescent="0.25">
      <c r="A525" s="28"/>
      <c r="B525" s="23"/>
      <c r="C525" s="23"/>
      <c r="D525" s="137"/>
      <c r="E525" s="147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</row>
    <row r="526" spans="1:17" ht="12.75" customHeight="1" x14ac:dyDescent="0.25">
      <c r="A526" s="28"/>
      <c r="B526" s="23"/>
      <c r="C526" s="23"/>
      <c r="D526" s="137"/>
      <c r="E526" s="147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</row>
    <row r="527" spans="1:17" ht="12.75" customHeight="1" x14ac:dyDescent="0.25">
      <c r="A527" s="28"/>
      <c r="B527" s="23"/>
      <c r="C527" s="23"/>
      <c r="D527" s="137"/>
      <c r="E527" s="147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</row>
    <row r="528" spans="1:17" ht="12.75" customHeight="1" x14ac:dyDescent="0.25">
      <c r="A528" s="28"/>
      <c r="B528" s="23"/>
      <c r="C528" s="23"/>
      <c r="D528" s="137"/>
      <c r="E528" s="147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</row>
    <row r="529" spans="1:17" ht="12.75" customHeight="1" x14ac:dyDescent="0.25">
      <c r="A529" s="28"/>
      <c r="B529" s="23"/>
      <c r="C529" s="23"/>
      <c r="D529" s="137"/>
      <c r="E529" s="147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</row>
    <row r="530" spans="1:17" ht="12.75" customHeight="1" x14ac:dyDescent="0.25">
      <c r="A530" s="28"/>
      <c r="B530" s="23"/>
      <c r="C530" s="23"/>
      <c r="D530" s="137"/>
      <c r="E530" s="147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</row>
    <row r="531" spans="1:17" ht="12.75" customHeight="1" x14ac:dyDescent="0.25">
      <c r="A531" s="28"/>
      <c r="B531" s="23"/>
      <c r="C531" s="23"/>
      <c r="D531" s="137"/>
      <c r="E531" s="147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</row>
    <row r="532" spans="1:17" ht="12.75" customHeight="1" x14ac:dyDescent="0.25">
      <c r="A532" s="28"/>
      <c r="B532" s="23"/>
      <c r="C532" s="23"/>
      <c r="D532" s="137"/>
      <c r="E532" s="147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</row>
    <row r="533" spans="1:17" ht="12.75" customHeight="1" x14ac:dyDescent="0.25">
      <c r="A533" s="28"/>
      <c r="B533" s="23"/>
      <c r="C533" s="23"/>
      <c r="D533" s="137"/>
      <c r="E533" s="147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</row>
    <row r="534" spans="1:17" ht="12.75" customHeight="1" x14ac:dyDescent="0.25">
      <c r="A534" s="28"/>
      <c r="B534" s="23"/>
      <c r="C534" s="23"/>
      <c r="D534" s="137"/>
      <c r="E534" s="147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</row>
    <row r="535" spans="1:17" ht="12.75" customHeight="1" x14ac:dyDescent="0.25">
      <c r="A535" s="28"/>
      <c r="B535" s="23"/>
      <c r="C535" s="23"/>
      <c r="D535" s="137"/>
      <c r="E535" s="147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</row>
    <row r="536" spans="1:17" ht="12.75" customHeight="1" x14ac:dyDescent="0.25">
      <c r="A536" s="28"/>
      <c r="B536" s="23"/>
      <c r="C536" s="23"/>
      <c r="D536" s="137"/>
      <c r="E536" s="147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</row>
    <row r="537" spans="1:17" ht="12.75" customHeight="1" x14ac:dyDescent="0.25">
      <c r="A537" s="28"/>
      <c r="B537" s="23"/>
      <c r="C537" s="23"/>
      <c r="D537" s="137"/>
      <c r="E537" s="147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</row>
    <row r="538" spans="1:17" ht="12.75" customHeight="1" x14ac:dyDescent="0.25">
      <c r="A538" s="28"/>
      <c r="B538" s="23"/>
      <c r="C538" s="23"/>
      <c r="D538" s="137"/>
      <c r="E538" s="147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</row>
    <row r="539" spans="1:17" ht="12.75" customHeight="1" x14ac:dyDescent="0.25">
      <c r="A539" s="28"/>
      <c r="B539" s="23"/>
      <c r="C539" s="23"/>
      <c r="D539" s="137"/>
      <c r="E539" s="147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</row>
    <row r="540" spans="1:17" ht="12.75" customHeight="1" x14ac:dyDescent="0.25">
      <c r="A540" s="28"/>
      <c r="B540" s="23"/>
      <c r="C540" s="23"/>
      <c r="D540" s="137"/>
      <c r="E540" s="147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</row>
    <row r="541" spans="1:17" ht="12.75" customHeight="1" x14ac:dyDescent="0.25">
      <c r="A541" s="28"/>
      <c r="B541" s="23"/>
      <c r="C541" s="23"/>
      <c r="D541" s="137"/>
      <c r="E541" s="147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</row>
    <row r="542" spans="1:17" ht="12.75" customHeight="1" x14ac:dyDescent="0.25">
      <c r="A542" s="28"/>
      <c r="B542" s="23"/>
      <c r="C542" s="23"/>
      <c r="D542" s="137"/>
      <c r="E542" s="147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</row>
    <row r="543" spans="1:17" ht="12.75" customHeight="1" x14ac:dyDescent="0.25">
      <c r="A543" s="28"/>
      <c r="B543" s="23"/>
      <c r="C543" s="23"/>
      <c r="D543" s="137"/>
      <c r="E543" s="147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</row>
    <row r="544" spans="1:17" ht="12.75" customHeight="1" x14ac:dyDescent="0.25">
      <c r="A544" s="28"/>
      <c r="B544" s="23"/>
      <c r="C544" s="23"/>
      <c r="D544" s="137"/>
      <c r="E544" s="147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</row>
    <row r="545" spans="1:17" ht="12.75" customHeight="1" x14ac:dyDescent="0.25">
      <c r="A545" s="28"/>
      <c r="B545" s="23"/>
      <c r="C545" s="23"/>
      <c r="D545" s="137"/>
      <c r="E545" s="147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</row>
    <row r="546" spans="1:17" ht="12.75" customHeight="1" x14ac:dyDescent="0.25">
      <c r="A546" s="28"/>
      <c r="B546" s="23"/>
      <c r="C546" s="23"/>
      <c r="D546" s="137"/>
      <c r="E546" s="147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</row>
    <row r="547" spans="1:17" ht="12.75" customHeight="1" x14ac:dyDescent="0.25">
      <c r="A547" s="28"/>
      <c r="B547" s="23"/>
      <c r="C547" s="23"/>
      <c r="D547" s="137"/>
      <c r="E547" s="147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</row>
    <row r="548" spans="1:17" ht="12.75" customHeight="1" x14ac:dyDescent="0.25">
      <c r="A548" s="28"/>
      <c r="B548" s="23"/>
      <c r="C548" s="23"/>
      <c r="D548" s="137"/>
      <c r="E548" s="147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</row>
    <row r="549" spans="1:17" ht="12.75" customHeight="1" x14ac:dyDescent="0.25">
      <c r="A549" s="28"/>
      <c r="B549" s="23"/>
      <c r="C549" s="23"/>
      <c r="D549" s="137"/>
      <c r="E549" s="147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</row>
    <row r="550" spans="1:17" ht="12.75" customHeight="1" x14ac:dyDescent="0.25">
      <c r="A550" s="28"/>
      <c r="B550" s="23"/>
      <c r="C550" s="23"/>
      <c r="D550" s="137"/>
      <c r="E550" s="147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</row>
    <row r="551" spans="1:17" ht="12.75" customHeight="1" x14ac:dyDescent="0.25">
      <c r="A551" s="28"/>
      <c r="B551" s="23"/>
      <c r="C551" s="23"/>
      <c r="D551" s="137"/>
      <c r="E551" s="147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</row>
    <row r="552" spans="1:17" ht="12.75" customHeight="1" x14ac:dyDescent="0.25">
      <c r="A552" s="28"/>
      <c r="B552" s="23"/>
      <c r="C552" s="23"/>
      <c r="D552" s="137"/>
      <c r="E552" s="147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</row>
    <row r="553" spans="1:17" ht="12.75" customHeight="1" x14ac:dyDescent="0.25">
      <c r="A553" s="28"/>
      <c r="B553" s="23"/>
      <c r="C553" s="23"/>
      <c r="D553" s="137"/>
      <c r="E553" s="147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</row>
    <row r="554" spans="1:17" ht="12.75" customHeight="1" x14ac:dyDescent="0.25">
      <c r="A554" s="28"/>
      <c r="B554" s="23"/>
      <c r="C554" s="23"/>
      <c r="D554" s="137"/>
      <c r="E554" s="147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</row>
    <row r="555" spans="1:17" ht="12.75" customHeight="1" x14ac:dyDescent="0.25">
      <c r="A555" s="28"/>
      <c r="B555" s="23"/>
      <c r="C555" s="23"/>
      <c r="D555" s="137"/>
      <c r="E555" s="147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</row>
    <row r="556" spans="1:17" ht="12.75" customHeight="1" x14ac:dyDescent="0.25">
      <c r="A556" s="28"/>
      <c r="B556" s="23"/>
      <c r="C556" s="23"/>
      <c r="D556" s="137"/>
      <c r="E556" s="147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</row>
    <row r="557" spans="1:17" ht="12.75" customHeight="1" x14ac:dyDescent="0.25">
      <c r="A557" s="28"/>
      <c r="B557" s="23"/>
      <c r="C557" s="23"/>
      <c r="D557" s="137"/>
      <c r="E557" s="147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</row>
    <row r="558" spans="1:17" ht="12.75" customHeight="1" x14ac:dyDescent="0.25">
      <c r="A558" s="28"/>
      <c r="B558" s="23"/>
      <c r="C558" s="23"/>
      <c r="D558" s="137"/>
      <c r="E558" s="147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</row>
    <row r="559" spans="1:17" ht="12.75" customHeight="1" x14ac:dyDescent="0.25">
      <c r="A559" s="28"/>
      <c r="B559" s="23"/>
      <c r="C559" s="23"/>
      <c r="D559" s="137"/>
      <c r="E559" s="147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</row>
    <row r="560" spans="1:17" ht="12.75" customHeight="1" x14ac:dyDescent="0.25">
      <c r="A560" s="28"/>
      <c r="B560" s="23"/>
      <c r="C560" s="23"/>
      <c r="D560" s="137"/>
      <c r="E560" s="147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</row>
    <row r="561" spans="1:17" ht="12.75" customHeight="1" x14ac:dyDescent="0.25">
      <c r="A561" s="28"/>
      <c r="B561" s="23"/>
      <c r="C561" s="23"/>
      <c r="D561" s="137"/>
      <c r="E561" s="147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</row>
    <row r="562" spans="1:17" ht="12.75" customHeight="1" x14ac:dyDescent="0.25">
      <c r="A562" s="28"/>
      <c r="B562" s="23"/>
      <c r="C562" s="23"/>
      <c r="D562" s="137"/>
      <c r="E562" s="147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</row>
    <row r="563" spans="1:17" ht="12.75" customHeight="1" x14ac:dyDescent="0.25">
      <c r="A563" s="28"/>
      <c r="B563" s="23"/>
      <c r="C563" s="23"/>
      <c r="D563" s="137"/>
      <c r="E563" s="147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</row>
    <row r="564" spans="1:17" ht="12.75" customHeight="1" x14ac:dyDescent="0.25">
      <c r="A564" s="28"/>
      <c r="B564" s="23"/>
      <c r="C564" s="23"/>
      <c r="D564" s="137"/>
      <c r="E564" s="147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</row>
    <row r="565" spans="1:17" ht="12.75" customHeight="1" x14ac:dyDescent="0.25">
      <c r="A565" s="28"/>
      <c r="B565" s="23"/>
      <c r="C565" s="23"/>
      <c r="D565" s="137"/>
      <c r="E565" s="147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</row>
    <row r="566" spans="1:17" ht="12.75" customHeight="1" x14ac:dyDescent="0.25">
      <c r="A566" s="28"/>
      <c r="B566" s="23"/>
      <c r="C566" s="23"/>
      <c r="D566" s="137"/>
      <c r="E566" s="147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</row>
    <row r="567" spans="1:17" ht="12.75" customHeight="1" x14ac:dyDescent="0.25">
      <c r="A567" s="28"/>
      <c r="B567" s="23"/>
      <c r="C567" s="23"/>
      <c r="D567" s="137"/>
      <c r="E567" s="147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</row>
    <row r="568" spans="1:17" ht="12.75" customHeight="1" x14ac:dyDescent="0.25">
      <c r="A568" s="28"/>
      <c r="B568" s="23"/>
      <c r="C568" s="23"/>
      <c r="D568" s="137"/>
      <c r="E568" s="147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</row>
    <row r="569" spans="1:17" ht="12.75" customHeight="1" x14ac:dyDescent="0.25">
      <c r="A569" s="28"/>
      <c r="B569" s="23"/>
      <c r="C569" s="23"/>
      <c r="D569" s="137"/>
      <c r="E569" s="147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</row>
    <row r="570" spans="1:17" ht="12.75" customHeight="1" x14ac:dyDescent="0.25">
      <c r="A570" s="28"/>
      <c r="B570" s="23"/>
      <c r="C570" s="23"/>
      <c r="D570" s="137"/>
      <c r="E570" s="147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</row>
    <row r="571" spans="1:17" ht="12.75" customHeight="1" x14ac:dyDescent="0.25">
      <c r="A571" s="28"/>
      <c r="B571" s="23"/>
      <c r="C571" s="23"/>
      <c r="D571" s="137"/>
      <c r="E571" s="147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</row>
    <row r="572" spans="1:17" ht="12.75" customHeight="1" x14ac:dyDescent="0.25">
      <c r="A572" s="28"/>
      <c r="B572" s="23"/>
      <c r="C572" s="23"/>
      <c r="D572" s="137"/>
      <c r="E572" s="147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</row>
    <row r="573" spans="1:17" ht="12.75" customHeight="1" x14ac:dyDescent="0.25">
      <c r="A573" s="28"/>
      <c r="B573" s="23"/>
      <c r="C573" s="23"/>
      <c r="D573" s="137"/>
      <c r="E573" s="147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</row>
    <row r="574" spans="1:17" ht="12.75" customHeight="1" x14ac:dyDescent="0.25">
      <c r="A574" s="28"/>
      <c r="B574" s="23"/>
      <c r="C574" s="23"/>
      <c r="D574" s="137"/>
      <c r="E574" s="147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</row>
    <row r="575" spans="1:17" ht="12.75" customHeight="1" x14ac:dyDescent="0.25">
      <c r="A575" s="28"/>
      <c r="B575" s="23"/>
      <c r="C575" s="23"/>
      <c r="D575" s="137"/>
      <c r="E575" s="147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</row>
    <row r="576" spans="1:17" ht="12.75" customHeight="1" x14ac:dyDescent="0.25">
      <c r="A576" s="28"/>
      <c r="B576" s="23"/>
      <c r="C576" s="23"/>
      <c r="D576" s="137"/>
      <c r="E576" s="147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</row>
    <row r="577" spans="1:17" ht="12.75" customHeight="1" x14ac:dyDescent="0.25">
      <c r="A577" s="28"/>
      <c r="B577" s="23"/>
      <c r="C577" s="23"/>
      <c r="D577" s="137"/>
      <c r="E577" s="147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</row>
    <row r="578" spans="1:17" ht="12.75" customHeight="1" x14ac:dyDescent="0.25">
      <c r="A578" s="28"/>
      <c r="B578" s="23"/>
      <c r="C578" s="23"/>
      <c r="D578" s="137"/>
      <c r="E578" s="147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</row>
    <row r="579" spans="1:17" ht="12.75" customHeight="1" x14ac:dyDescent="0.25">
      <c r="A579" s="28"/>
      <c r="B579" s="23"/>
      <c r="C579" s="23"/>
      <c r="D579" s="137"/>
      <c r="E579" s="147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</row>
    <row r="580" spans="1:17" ht="12.75" customHeight="1" x14ac:dyDescent="0.25">
      <c r="A580" s="28"/>
      <c r="B580" s="23"/>
      <c r="C580" s="23"/>
      <c r="D580" s="137"/>
      <c r="E580" s="147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</row>
    <row r="581" spans="1:17" ht="12.75" customHeight="1" x14ac:dyDescent="0.25">
      <c r="A581" s="28"/>
      <c r="B581" s="23"/>
      <c r="C581" s="23"/>
      <c r="D581" s="137"/>
      <c r="E581" s="147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</row>
    <row r="582" spans="1:17" ht="12.75" customHeight="1" x14ac:dyDescent="0.25">
      <c r="A582" s="28"/>
      <c r="B582" s="23"/>
      <c r="C582" s="23"/>
      <c r="D582" s="137"/>
      <c r="E582" s="147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</row>
    <row r="583" spans="1:17" ht="12.75" customHeight="1" x14ac:dyDescent="0.25">
      <c r="A583" s="28"/>
      <c r="B583" s="23"/>
      <c r="C583" s="23"/>
      <c r="D583" s="137"/>
      <c r="E583" s="147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</row>
    <row r="584" spans="1:17" ht="12.75" customHeight="1" x14ac:dyDescent="0.25">
      <c r="A584" s="28"/>
      <c r="B584" s="23"/>
      <c r="C584" s="23"/>
      <c r="D584" s="137"/>
      <c r="E584" s="147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</row>
    <row r="585" spans="1:17" ht="12.75" customHeight="1" x14ac:dyDescent="0.25">
      <c r="A585" s="28"/>
      <c r="B585" s="23"/>
      <c r="C585" s="23"/>
      <c r="D585" s="137"/>
      <c r="E585" s="147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</row>
    <row r="586" spans="1:17" ht="12.75" customHeight="1" x14ac:dyDescent="0.25">
      <c r="A586" s="28"/>
      <c r="B586" s="23"/>
      <c r="C586" s="23"/>
      <c r="D586" s="137"/>
      <c r="E586" s="147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</row>
    <row r="587" spans="1:17" ht="12.75" customHeight="1" x14ac:dyDescent="0.25">
      <c r="A587" s="28"/>
      <c r="B587" s="23"/>
      <c r="C587" s="23"/>
      <c r="D587" s="137"/>
      <c r="E587" s="147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</row>
    <row r="588" spans="1:17" ht="12.75" customHeight="1" x14ac:dyDescent="0.25">
      <c r="A588" s="28"/>
      <c r="B588" s="23"/>
      <c r="C588" s="23"/>
      <c r="D588" s="137"/>
      <c r="E588" s="147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</row>
    <row r="589" spans="1:17" ht="12.75" customHeight="1" x14ac:dyDescent="0.25">
      <c r="A589" s="28"/>
      <c r="B589" s="23"/>
      <c r="C589" s="23"/>
      <c r="D589" s="137"/>
      <c r="E589" s="147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</row>
    <row r="590" spans="1:17" ht="12.75" customHeight="1" x14ac:dyDescent="0.25">
      <c r="A590" s="28"/>
      <c r="B590" s="23"/>
      <c r="C590" s="23"/>
      <c r="D590" s="137"/>
      <c r="E590" s="147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</row>
    <row r="591" spans="1:17" ht="12.75" customHeight="1" x14ac:dyDescent="0.25">
      <c r="A591" s="28"/>
      <c r="B591" s="23"/>
      <c r="C591" s="23"/>
      <c r="D591" s="137"/>
      <c r="E591" s="147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</row>
    <row r="592" spans="1:17" ht="12.75" customHeight="1" x14ac:dyDescent="0.25">
      <c r="A592" s="28"/>
      <c r="B592" s="23"/>
      <c r="C592" s="23"/>
      <c r="D592" s="137"/>
      <c r="E592" s="147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</row>
    <row r="593" spans="1:17" ht="12.75" customHeight="1" x14ac:dyDescent="0.25">
      <c r="A593" s="28"/>
      <c r="B593" s="23"/>
      <c r="C593" s="23"/>
      <c r="D593" s="137"/>
      <c r="E593" s="147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</row>
    <row r="594" spans="1:17" ht="12.75" customHeight="1" x14ac:dyDescent="0.25">
      <c r="A594" s="28"/>
      <c r="B594" s="23"/>
      <c r="C594" s="23"/>
      <c r="D594" s="137"/>
      <c r="E594" s="147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</row>
    <row r="595" spans="1:17" ht="12.75" customHeight="1" x14ac:dyDescent="0.25">
      <c r="A595" s="28"/>
      <c r="B595" s="23"/>
      <c r="C595" s="23"/>
      <c r="D595" s="137"/>
      <c r="E595" s="147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</row>
    <row r="596" spans="1:17" ht="12.75" customHeight="1" x14ac:dyDescent="0.25">
      <c r="A596" s="28"/>
      <c r="B596" s="23"/>
      <c r="C596" s="23"/>
      <c r="D596" s="137"/>
      <c r="E596" s="147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</row>
    <row r="597" spans="1:17" ht="12.75" customHeight="1" x14ac:dyDescent="0.25">
      <c r="A597" s="28"/>
      <c r="B597" s="23"/>
      <c r="C597" s="23"/>
      <c r="D597" s="137"/>
      <c r="E597" s="147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</row>
    <row r="598" spans="1:17" ht="12.75" customHeight="1" x14ac:dyDescent="0.25">
      <c r="A598" s="28"/>
      <c r="B598" s="23"/>
      <c r="C598" s="23"/>
      <c r="D598" s="137"/>
      <c r="E598" s="147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</row>
    <row r="599" spans="1:17" ht="12.75" customHeight="1" x14ac:dyDescent="0.25">
      <c r="A599" s="28"/>
      <c r="B599" s="23"/>
      <c r="C599" s="23"/>
      <c r="D599" s="137"/>
      <c r="E599" s="147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</row>
    <row r="600" spans="1:17" ht="12.75" customHeight="1" x14ac:dyDescent="0.25">
      <c r="A600" s="28"/>
      <c r="B600" s="23"/>
      <c r="C600" s="23"/>
      <c r="D600" s="137"/>
      <c r="E600" s="147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</row>
    <row r="601" spans="1:17" ht="12.75" customHeight="1" x14ac:dyDescent="0.25">
      <c r="A601" s="28"/>
      <c r="B601" s="23"/>
      <c r="C601" s="23"/>
      <c r="D601" s="137"/>
      <c r="E601" s="147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</row>
    <row r="602" spans="1:17" ht="12.75" customHeight="1" x14ac:dyDescent="0.25">
      <c r="A602" s="28"/>
      <c r="B602" s="23"/>
      <c r="C602" s="23"/>
      <c r="D602" s="137"/>
      <c r="E602" s="147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</row>
    <row r="603" spans="1:17" ht="12.75" customHeight="1" x14ac:dyDescent="0.25">
      <c r="A603" s="28"/>
      <c r="B603" s="23"/>
      <c r="C603" s="23"/>
      <c r="D603" s="137"/>
      <c r="E603" s="147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</row>
    <row r="604" spans="1:17" ht="12.75" customHeight="1" x14ac:dyDescent="0.25">
      <c r="A604" s="28"/>
      <c r="B604" s="23"/>
      <c r="C604" s="23"/>
      <c r="D604" s="137"/>
      <c r="E604" s="147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</row>
    <row r="605" spans="1:17" ht="12.75" customHeight="1" x14ac:dyDescent="0.25">
      <c r="A605" s="28"/>
      <c r="B605" s="23"/>
      <c r="C605" s="23"/>
      <c r="D605" s="137"/>
      <c r="E605" s="147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</row>
    <row r="606" spans="1:17" ht="12.75" customHeight="1" x14ac:dyDescent="0.25">
      <c r="A606" s="28"/>
      <c r="B606" s="23"/>
      <c r="C606" s="23"/>
      <c r="D606" s="137"/>
      <c r="E606" s="147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</row>
    <row r="607" spans="1:17" ht="12.75" customHeight="1" x14ac:dyDescent="0.25">
      <c r="A607" s="28"/>
      <c r="B607" s="23"/>
      <c r="C607" s="23"/>
      <c r="D607" s="137"/>
      <c r="E607" s="147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</row>
    <row r="608" spans="1:17" ht="12.75" customHeight="1" x14ac:dyDescent="0.25">
      <c r="A608" s="28"/>
      <c r="B608" s="23"/>
      <c r="C608" s="23"/>
      <c r="D608" s="137"/>
      <c r="E608" s="147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</row>
    <row r="609" spans="1:17" ht="12.75" customHeight="1" x14ac:dyDescent="0.25">
      <c r="A609" s="28"/>
      <c r="B609" s="23"/>
      <c r="C609" s="23"/>
      <c r="D609" s="137"/>
      <c r="E609" s="147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</row>
    <row r="610" spans="1:17" ht="12.75" customHeight="1" x14ac:dyDescent="0.25">
      <c r="A610" s="28"/>
      <c r="B610" s="23"/>
      <c r="C610" s="23"/>
      <c r="D610" s="137"/>
      <c r="E610" s="147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</row>
    <row r="611" spans="1:17" ht="12.75" customHeight="1" x14ac:dyDescent="0.25">
      <c r="A611" s="28"/>
      <c r="B611" s="23"/>
      <c r="C611" s="23"/>
      <c r="D611" s="137"/>
      <c r="E611" s="147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</row>
    <row r="612" spans="1:17" ht="12.75" customHeight="1" x14ac:dyDescent="0.25">
      <c r="A612" s="28"/>
      <c r="B612" s="23"/>
      <c r="C612" s="23"/>
      <c r="D612" s="137"/>
      <c r="E612" s="147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</row>
    <row r="613" spans="1:17" ht="12.75" customHeight="1" x14ac:dyDescent="0.25">
      <c r="A613" s="28"/>
      <c r="B613" s="23"/>
      <c r="C613" s="23"/>
      <c r="D613" s="137"/>
      <c r="E613" s="147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</row>
    <row r="614" spans="1:17" ht="12.75" customHeight="1" x14ac:dyDescent="0.25">
      <c r="A614" s="28"/>
      <c r="B614" s="23"/>
      <c r="C614" s="23"/>
      <c r="D614" s="137"/>
      <c r="E614" s="147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</row>
    <row r="615" spans="1:17" ht="12.75" customHeight="1" x14ac:dyDescent="0.25">
      <c r="A615" s="28"/>
      <c r="B615" s="23"/>
      <c r="C615" s="23"/>
      <c r="D615" s="137"/>
      <c r="E615" s="147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</row>
    <row r="616" spans="1:17" ht="12.75" customHeight="1" x14ac:dyDescent="0.25">
      <c r="A616" s="28"/>
      <c r="B616" s="23"/>
      <c r="C616" s="23"/>
      <c r="D616" s="137"/>
      <c r="E616" s="147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</row>
    <row r="617" spans="1:17" ht="12.75" customHeight="1" x14ac:dyDescent="0.25">
      <c r="A617" s="28"/>
      <c r="B617" s="23"/>
      <c r="C617" s="23"/>
      <c r="D617" s="137"/>
      <c r="E617" s="147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</row>
    <row r="618" spans="1:17" ht="12.75" customHeight="1" x14ac:dyDescent="0.25">
      <c r="A618" s="28"/>
      <c r="B618" s="23"/>
      <c r="C618" s="23"/>
      <c r="D618" s="137"/>
      <c r="E618" s="147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</row>
    <row r="619" spans="1:17" ht="12.75" customHeight="1" x14ac:dyDescent="0.25">
      <c r="A619" s="28"/>
      <c r="B619" s="23"/>
      <c r="C619" s="23"/>
      <c r="D619" s="137"/>
      <c r="E619" s="147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</row>
    <row r="620" spans="1:17" ht="12.75" customHeight="1" x14ac:dyDescent="0.25">
      <c r="A620" s="28"/>
      <c r="B620" s="23"/>
      <c r="C620" s="23"/>
      <c r="D620" s="137"/>
      <c r="E620" s="147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</row>
    <row r="621" spans="1:17" ht="12.75" customHeight="1" x14ac:dyDescent="0.25">
      <c r="A621" s="28"/>
      <c r="B621" s="23"/>
      <c r="C621" s="23"/>
      <c r="D621" s="137"/>
      <c r="E621" s="147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</row>
    <row r="622" spans="1:17" ht="12.75" customHeight="1" x14ac:dyDescent="0.25">
      <c r="A622" s="28"/>
      <c r="B622" s="23"/>
      <c r="C622" s="23"/>
      <c r="D622" s="137"/>
      <c r="E622" s="147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</row>
    <row r="623" spans="1:17" ht="12.75" customHeight="1" x14ac:dyDescent="0.25">
      <c r="A623" s="28"/>
      <c r="B623" s="23"/>
      <c r="C623" s="23"/>
      <c r="D623" s="137"/>
      <c r="E623" s="147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</row>
    <row r="624" spans="1:17" ht="12.75" customHeight="1" x14ac:dyDescent="0.25">
      <c r="A624" s="28"/>
      <c r="B624" s="23"/>
      <c r="C624" s="23"/>
      <c r="D624" s="137"/>
      <c r="E624" s="147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</row>
    <row r="625" spans="1:17" ht="12.75" customHeight="1" x14ac:dyDescent="0.25">
      <c r="A625" s="28"/>
      <c r="B625" s="23"/>
      <c r="C625" s="23"/>
      <c r="D625" s="137"/>
      <c r="E625" s="147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</row>
    <row r="626" spans="1:17" ht="12.75" customHeight="1" x14ac:dyDescent="0.25">
      <c r="A626" s="28"/>
      <c r="B626" s="23"/>
      <c r="C626" s="23"/>
      <c r="D626" s="137"/>
      <c r="E626" s="147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</row>
    <row r="627" spans="1:17" ht="12.75" customHeight="1" x14ac:dyDescent="0.25">
      <c r="A627" s="28"/>
      <c r="B627" s="23"/>
      <c r="C627" s="23"/>
      <c r="D627" s="137"/>
      <c r="E627" s="147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</row>
    <row r="628" spans="1:17" ht="12.75" customHeight="1" x14ac:dyDescent="0.25">
      <c r="A628" s="28"/>
      <c r="B628" s="23"/>
      <c r="C628" s="23"/>
      <c r="D628" s="137"/>
      <c r="E628" s="147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</row>
    <row r="629" spans="1:17" ht="12.75" customHeight="1" x14ac:dyDescent="0.25">
      <c r="A629" s="28"/>
      <c r="B629" s="23"/>
      <c r="C629" s="23"/>
      <c r="D629" s="137"/>
      <c r="E629" s="147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</row>
    <row r="630" spans="1:17" ht="12.75" customHeight="1" x14ac:dyDescent="0.25">
      <c r="A630" s="28"/>
      <c r="B630" s="23"/>
      <c r="C630" s="23"/>
      <c r="D630" s="137"/>
      <c r="E630" s="147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</row>
    <row r="631" spans="1:17" ht="12.75" customHeight="1" x14ac:dyDescent="0.25">
      <c r="A631" s="28"/>
      <c r="B631" s="23"/>
      <c r="C631" s="23"/>
      <c r="D631" s="137"/>
      <c r="E631" s="147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</row>
    <row r="632" spans="1:17" ht="12.75" customHeight="1" x14ac:dyDescent="0.25">
      <c r="A632" s="28"/>
      <c r="B632" s="23"/>
      <c r="C632" s="23"/>
      <c r="D632" s="137"/>
      <c r="E632" s="147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</row>
    <row r="633" spans="1:17" ht="12.75" customHeight="1" x14ac:dyDescent="0.25">
      <c r="A633" s="28"/>
      <c r="B633" s="23"/>
      <c r="C633" s="23"/>
      <c r="D633" s="137"/>
      <c r="E633" s="147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</row>
    <row r="634" spans="1:17" ht="12.75" customHeight="1" x14ac:dyDescent="0.25">
      <c r="A634" s="28"/>
      <c r="B634" s="23"/>
      <c r="C634" s="23"/>
      <c r="D634" s="137"/>
      <c r="E634" s="147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</row>
    <row r="635" spans="1:17" ht="12.75" customHeight="1" x14ac:dyDescent="0.25">
      <c r="A635" s="28"/>
      <c r="B635" s="23"/>
      <c r="C635" s="23"/>
      <c r="D635" s="137"/>
      <c r="E635" s="147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</row>
    <row r="636" spans="1:17" ht="12.75" customHeight="1" x14ac:dyDescent="0.25">
      <c r="A636" s="28"/>
      <c r="B636" s="23"/>
      <c r="C636" s="23"/>
      <c r="D636" s="137"/>
      <c r="E636" s="147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</row>
    <row r="637" spans="1:17" ht="12.75" customHeight="1" x14ac:dyDescent="0.25">
      <c r="A637" s="28"/>
      <c r="B637" s="23"/>
      <c r="C637" s="23"/>
      <c r="D637" s="137"/>
      <c r="E637" s="147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</row>
    <row r="638" spans="1:17" ht="12.75" customHeight="1" x14ac:dyDescent="0.25">
      <c r="A638" s="28"/>
      <c r="B638" s="23"/>
      <c r="C638" s="23"/>
      <c r="D638" s="137"/>
      <c r="E638" s="147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</row>
    <row r="639" spans="1:17" ht="12.75" customHeight="1" x14ac:dyDescent="0.25">
      <c r="A639" s="28"/>
      <c r="B639" s="23"/>
      <c r="C639" s="23"/>
      <c r="D639" s="137"/>
      <c r="E639" s="147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</row>
    <row r="640" spans="1:17" ht="12.75" customHeight="1" x14ac:dyDescent="0.25">
      <c r="A640" s="28"/>
      <c r="B640" s="23"/>
      <c r="C640" s="23"/>
      <c r="D640" s="137"/>
      <c r="E640" s="147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</row>
    <row r="641" spans="1:17" ht="12.75" customHeight="1" x14ac:dyDescent="0.25">
      <c r="A641" s="28"/>
      <c r="B641" s="23"/>
      <c r="C641" s="23"/>
      <c r="D641" s="137"/>
      <c r="E641" s="147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</row>
    <row r="642" spans="1:17" ht="12.75" customHeight="1" x14ac:dyDescent="0.25">
      <c r="A642" s="28"/>
      <c r="B642" s="23"/>
      <c r="C642" s="23"/>
      <c r="D642" s="137"/>
      <c r="E642" s="147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</row>
    <row r="643" spans="1:17" ht="12.75" customHeight="1" x14ac:dyDescent="0.25">
      <c r="A643" s="28"/>
      <c r="B643" s="23"/>
      <c r="C643" s="23"/>
      <c r="D643" s="137"/>
      <c r="E643" s="147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</row>
    <row r="644" spans="1:17" ht="12.75" customHeight="1" x14ac:dyDescent="0.25">
      <c r="A644" s="28"/>
      <c r="B644" s="23"/>
      <c r="C644" s="23"/>
      <c r="D644" s="137"/>
      <c r="E644" s="147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</row>
    <row r="645" spans="1:17" ht="12.75" customHeight="1" x14ac:dyDescent="0.25">
      <c r="A645" s="28"/>
      <c r="B645" s="23"/>
      <c r="C645" s="23"/>
      <c r="D645" s="137"/>
      <c r="E645" s="147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</row>
    <row r="646" spans="1:17" ht="12.75" customHeight="1" x14ac:dyDescent="0.25">
      <c r="A646" s="28"/>
      <c r="B646" s="23"/>
      <c r="C646" s="23"/>
      <c r="D646" s="137"/>
      <c r="E646" s="147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</row>
    <row r="647" spans="1:17" ht="12.75" customHeight="1" x14ac:dyDescent="0.25">
      <c r="A647" s="28"/>
      <c r="B647" s="23"/>
      <c r="C647" s="23"/>
      <c r="D647" s="137"/>
      <c r="E647" s="147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</row>
    <row r="648" spans="1:17" ht="12.75" customHeight="1" x14ac:dyDescent="0.25">
      <c r="A648" s="28"/>
      <c r="B648" s="23"/>
      <c r="C648" s="23"/>
      <c r="D648" s="137"/>
      <c r="E648" s="147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</row>
    <row r="649" spans="1:17" ht="12.75" customHeight="1" x14ac:dyDescent="0.25">
      <c r="A649" s="28"/>
      <c r="B649" s="23"/>
      <c r="C649" s="23"/>
      <c r="D649" s="137"/>
      <c r="E649" s="147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</row>
    <row r="650" spans="1:17" ht="12.75" customHeight="1" x14ac:dyDescent="0.25">
      <c r="A650" s="28"/>
      <c r="B650" s="23"/>
      <c r="C650" s="23"/>
      <c r="D650" s="137"/>
      <c r="E650" s="147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</row>
    <row r="651" spans="1:17" ht="12.75" customHeight="1" x14ac:dyDescent="0.25">
      <c r="A651" s="28"/>
      <c r="B651" s="23"/>
      <c r="C651" s="23"/>
      <c r="D651" s="137"/>
      <c r="E651" s="147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</row>
    <row r="652" spans="1:17" ht="12.75" customHeight="1" x14ac:dyDescent="0.25">
      <c r="A652" s="28"/>
      <c r="B652" s="23"/>
      <c r="C652" s="23"/>
      <c r="D652" s="137"/>
      <c r="E652" s="147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</row>
    <row r="653" spans="1:17" ht="12.75" customHeight="1" x14ac:dyDescent="0.25">
      <c r="A653" s="28"/>
      <c r="B653" s="23"/>
      <c r="C653" s="23"/>
      <c r="D653" s="137"/>
      <c r="E653" s="147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</row>
    <row r="654" spans="1:17" ht="12.75" customHeight="1" x14ac:dyDescent="0.25">
      <c r="A654" s="28"/>
      <c r="B654" s="23"/>
      <c r="C654" s="23"/>
      <c r="D654" s="137"/>
      <c r="E654" s="147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</row>
    <row r="655" spans="1:17" ht="12.75" customHeight="1" x14ac:dyDescent="0.25">
      <c r="A655" s="28"/>
      <c r="B655" s="23"/>
      <c r="C655" s="23"/>
      <c r="D655" s="137"/>
      <c r="E655" s="147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</row>
    <row r="656" spans="1:17" ht="12.75" customHeight="1" x14ac:dyDescent="0.25">
      <c r="A656" s="28"/>
      <c r="B656" s="23"/>
      <c r="C656" s="23"/>
      <c r="D656" s="137"/>
      <c r="E656" s="147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</row>
    <row r="657" spans="1:17" ht="12.75" customHeight="1" x14ac:dyDescent="0.25">
      <c r="A657" s="28"/>
      <c r="B657" s="23"/>
      <c r="C657" s="23"/>
      <c r="D657" s="137"/>
      <c r="E657" s="147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</row>
    <row r="658" spans="1:17" ht="12.75" customHeight="1" x14ac:dyDescent="0.25">
      <c r="A658" s="28"/>
      <c r="B658" s="23"/>
      <c r="C658" s="23"/>
      <c r="D658" s="137"/>
      <c r="E658" s="147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</row>
    <row r="659" spans="1:17" ht="12.75" customHeight="1" x14ac:dyDescent="0.25">
      <c r="A659" s="28"/>
      <c r="B659" s="23"/>
      <c r="C659" s="23"/>
      <c r="D659" s="137"/>
      <c r="E659" s="147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</row>
    <row r="660" spans="1:17" ht="12.75" customHeight="1" x14ac:dyDescent="0.25">
      <c r="A660" s="28"/>
      <c r="B660" s="23"/>
      <c r="C660" s="23"/>
      <c r="D660" s="137"/>
      <c r="E660" s="147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</row>
    <row r="661" spans="1:17" ht="12.75" customHeight="1" x14ac:dyDescent="0.25">
      <c r="A661" s="28"/>
      <c r="B661" s="23"/>
      <c r="C661" s="23"/>
      <c r="D661" s="137"/>
      <c r="E661" s="147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</row>
    <row r="662" spans="1:17" ht="12.75" customHeight="1" x14ac:dyDescent="0.25">
      <c r="A662" s="28"/>
      <c r="B662" s="23"/>
      <c r="C662" s="23"/>
      <c r="D662" s="137"/>
      <c r="E662" s="147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</row>
    <row r="663" spans="1:17" ht="12.75" customHeight="1" x14ac:dyDescent="0.25">
      <c r="A663" s="28"/>
      <c r="B663" s="23"/>
      <c r="C663" s="23"/>
      <c r="D663" s="137"/>
      <c r="E663" s="147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</row>
    <row r="664" spans="1:17" ht="12.75" customHeight="1" x14ac:dyDescent="0.25">
      <c r="A664" s="28"/>
      <c r="B664" s="23"/>
      <c r="C664" s="23"/>
      <c r="D664" s="137"/>
      <c r="E664" s="147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</row>
    <row r="665" spans="1:17" ht="12.75" customHeight="1" x14ac:dyDescent="0.25">
      <c r="A665" s="28"/>
      <c r="B665" s="23"/>
      <c r="C665" s="23"/>
      <c r="D665" s="137"/>
      <c r="E665" s="147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</row>
    <row r="666" spans="1:17" ht="12.75" customHeight="1" x14ac:dyDescent="0.25">
      <c r="A666" s="28"/>
      <c r="B666" s="23"/>
      <c r="C666" s="23"/>
      <c r="D666" s="137"/>
      <c r="E666" s="147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</row>
    <row r="667" spans="1:17" ht="12.75" customHeight="1" x14ac:dyDescent="0.25">
      <c r="A667" s="28"/>
      <c r="B667" s="23"/>
      <c r="C667" s="23"/>
      <c r="D667" s="137"/>
      <c r="E667" s="147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</row>
    <row r="668" spans="1:17" ht="12.75" customHeight="1" x14ac:dyDescent="0.25">
      <c r="A668" s="28"/>
      <c r="B668" s="23"/>
      <c r="C668" s="23"/>
      <c r="D668" s="137"/>
      <c r="E668" s="147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</row>
    <row r="669" spans="1:17" ht="12.75" customHeight="1" x14ac:dyDescent="0.25">
      <c r="A669" s="28"/>
      <c r="B669" s="23"/>
      <c r="C669" s="23"/>
      <c r="D669" s="137"/>
      <c r="E669" s="147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</row>
    <row r="670" spans="1:17" ht="12.75" customHeight="1" x14ac:dyDescent="0.25">
      <c r="A670" s="28"/>
      <c r="B670" s="23"/>
      <c r="C670" s="23"/>
      <c r="D670" s="137"/>
      <c r="E670" s="147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</row>
    <row r="671" spans="1:17" ht="12.75" customHeight="1" x14ac:dyDescent="0.25">
      <c r="A671" s="28"/>
      <c r="B671" s="23"/>
      <c r="C671" s="23"/>
      <c r="D671" s="137"/>
      <c r="E671" s="147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</row>
    <row r="672" spans="1:17" ht="12.75" customHeight="1" x14ac:dyDescent="0.25">
      <c r="A672" s="28"/>
      <c r="B672" s="23"/>
      <c r="C672" s="23"/>
      <c r="D672" s="137"/>
      <c r="E672" s="147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</row>
    <row r="673" spans="1:17" ht="12.75" customHeight="1" x14ac:dyDescent="0.25">
      <c r="A673" s="28"/>
      <c r="B673" s="23"/>
      <c r="C673" s="23"/>
      <c r="D673" s="137"/>
      <c r="E673" s="147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</row>
    <row r="674" spans="1:17" ht="12.75" customHeight="1" x14ac:dyDescent="0.25">
      <c r="A674" s="28"/>
      <c r="B674" s="23"/>
      <c r="C674" s="23"/>
      <c r="D674" s="137"/>
      <c r="E674" s="147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</row>
    <row r="675" spans="1:17" ht="12.75" customHeight="1" x14ac:dyDescent="0.25">
      <c r="A675" s="28"/>
      <c r="B675" s="23"/>
      <c r="C675" s="23"/>
      <c r="D675" s="137"/>
      <c r="E675" s="147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</row>
    <row r="676" spans="1:17" ht="12.75" customHeight="1" x14ac:dyDescent="0.25">
      <c r="A676" s="28"/>
      <c r="B676" s="23"/>
      <c r="C676" s="23"/>
      <c r="D676" s="137"/>
      <c r="E676" s="147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</row>
    <row r="677" spans="1:17" ht="12.75" customHeight="1" x14ac:dyDescent="0.25">
      <c r="A677" s="28"/>
      <c r="B677" s="23"/>
      <c r="C677" s="23"/>
      <c r="D677" s="137"/>
      <c r="E677" s="147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</row>
    <row r="678" spans="1:17" ht="12.75" customHeight="1" x14ac:dyDescent="0.25">
      <c r="A678" s="28"/>
      <c r="B678" s="23"/>
      <c r="C678" s="23"/>
      <c r="D678" s="137"/>
      <c r="E678" s="147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</row>
    <row r="679" spans="1:17" ht="12.75" customHeight="1" x14ac:dyDescent="0.25">
      <c r="A679" s="28"/>
      <c r="B679" s="23"/>
      <c r="C679" s="23"/>
      <c r="D679" s="137"/>
      <c r="E679" s="147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</row>
    <row r="680" spans="1:17" ht="12.75" customHeight="1" x14ac:dyDescent="0.25">
      <c r="A680" s="28"/>
      <c r="B680" s="23"/>
      <c r="C680" s="23"/>
      <c r="D680" s="137"/>
      <c r="E680" s="147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</row>
    <row r="681" spans="1:17" ht="12.75" customHeight="1" x14ac:dyDescent="0.25">
      <c r="A681" s="28"/>
      <c r="B681" s="23"/>
      <c r="C681" s="23"/>
      <c r="D681" s="137"/>
      <c r="E681" s="147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</row>
    <row r="682" spans="1:17" ht="12.75" customHeight="1" x14ac:dyDescent="0.25">
      <c r="A682" s="28"/>
      <c r="B682" s="23"/>
      <c r="C682" s="23"/>
      <c r="D682" s="137"/>
      <c r="E682" s="147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</row>
    <row r="683" spans="1:17" ht="12.75" customHeight="1" x14ac:dyDescent="0.25">
      <c r="A683" s="28"/>
      <c r="B683" s="23"/>
      <c r="C683" s="23"/>
      <c r="D683" s="137"/>
      <c r="E683" s="147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</row>
    <row r="684" spans="1:17" ht="12.75" customHeight="1" x14ac:dyDescent="0.25">
      <c r="A684" s="28"/>
      <c r="B684" s="23"/>
      <c r="C684" s="23"/>
      <c r="D684" s="137"/>
      <c r="E684" s="147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</row>
    <row r="685" spans="1:17" ht="12.75" customHeight="1" x14ac:dyDescent="0.25">
      <c r="A685" s="28"/>
      <c r="B685" s="23"/>
      <c r="C685" s="23"/>
      <c r="D685" s="137"/>
      <c r="E685" s="147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</row>
    <row r="686" spans="1:17" ht="12.75" customHeight="1" x14ac:dyDescent="0.25">
      <c r="A686" s="28"/>
      <c r="B686" s="23"/>
      <c r="C686" s="23"/>
      <c r="D686" s="137"/>
      <c r="E686" s="147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</row>
    <row r="687" spans="1:17" ht="12.75" customHeight="1" x14ac:dyDescent="0.25">
      <c r="A687" s="28"/>
      <c r="B687" s="23"/>
      <c r="C687" s="23"/>
      <c r="D687" s="137"/>
      <c r="E687" s="147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</row>
    <row r="688" spans="1:17" ht="12.75" customHeight="1" x14ac:dyDescent="0.25">
      <c r="A688" s="28"/>
      <c r="B688" s="23"/>
      <c r="C688" s="23"/>
      <c r="D688" s="137"/>
      <c r="E688" s="147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</row>
    <row r="689" spans="1:17" ht="12.75" customHeight="1" x14ac:dyDescent="0.25">
      <c r="A689" s="28"/>
      <c r="B689" s="23"/>
      <c r="C689" s="23"/>
      <c r="D689" s="137"/>
      <c r="E689" s="147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</row>
    <row r="690" spans="1:17" ht="12.75" customHeight="1" x14ac:dyDescent="0.25">
      <c r="A690" s="28"/>
      <c r="B690" s="23"/>
      <c r="C690" s="23"/>
      <c r="D690" s="137"/>
      <c r="E690" s="147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</row>
    <row r="691" spans="1:17" ht="12.75" customHeight="1" x14ac:dyDescent="0.25">
      <c r="A691" s="28"/>
      <c r="B691" s="23"/>
      <c r="C691" s="23"/>
      <c r="D691" s="137"/>
      <c r="E691" s="147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</row>
    <row r="692" spans="1:17" ht="12.75" customHeight="1" x14ac:dyDescent="0.25">
      <c r="A692" s="28"/>
      <c r="B692" s="23"/>
      <c r="C692" s="23"/>
      <c r="D692" s="137"/>
      <c r="E692" s="147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</row>
    <row r="693" spans="1:17" ht="12.75" customHeight="1" x14ac:dyDescent="0.25">
      <c r="A693" s="28"/>
      <c r="B693" s="23"/>
      <c r="C693" s="23"/>
      <c r="D693" s="137"/>
      <c r="E693" s="147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</row>
    <row r="694" spans="1:17" ht="12.75" customHeight="1" x14ac:dyDescent="0.25">
      <c r="A694" s="28"/>
      <c r="B694" s="23"/>
      <c r="C694" s="23"/>
      <c r="D694" s="137"/>
      <c r="E694" s="147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</row>
    <row r="695" spans="1:17" ht="12.75" customHeight="1" x14ac:dyDescent="0.25">
      <c r="A695" s="28"/>
      <c r="B695" s="23"/>
      <c r="C695" s="23"/>
      <c r="D695" s="137"/>
      <c r="E695" s="147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</row>
    <row r="696" spans="1:17" ht="12.75" customHeight="1" x14ac:dyDescent="0.25">
      <c r="A696" s="28"/>
      <c r="B696" s="23"/>
      <c r="C696" s="23"/>
      <c r="D696" s="137"/>
      <c r="E696" s="147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</row>
    <row r="697" spans="1:17" ht="12.75" customHeight="1" x14ac:dyDescent="0.25">
      <c r="A697" s="28"/>
      <c r="B697" s="23"/>
      <c r="C697" s="23"/>
      <c r="D697" s="137"/>
      <c r="E697" s="147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</row>
    <row r="698" spans="1:17" ht="12.75" customHeight="1" x14ac:dyDescent="0.25">
      <c r="A698" s="28"/>
      <c r="B698" s="23"/>
      <c r="C698" s="23"/>
      <c r="D698" s="137"/>
      <c r="E698" s="147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</row>
    <row r="699" spans="1:17" ht="12.75" customHeight="1" x14ac:dyDescent="0.25">
      <c r="A699" s="28"/>
      <c r="B699" s="23"/>
      <c r="C699" s="23"/>
      <c r="D699" s="137"/>
      <c r="E699" s="147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</row>
    <row r="700" spans="1:17" ht="12.75" customHeight="1" x14ac:dyDescent="0.25">
      <c r="A700" s="28"/>
      <c r="B700" s="23"/>
      <c r="C700" s="23"/>
      <c r="D700" s="137"/>
      <c r="E700" s="147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</row>
    <row r="701" spans="1:17" ht="12.75" customHeight="1" x14ac:dyDescent="0.25">
      <c r="A701" s="28"/>
      <c r="B701" s="23"/>
      <c r="C701" s="23"/>
      <c r="D701" s="137"/>
      <c r="E701" s="147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</row>
    <row r="702" spans="1:17" ht="12.75" customHeight="1" x14ac:dyDescent="0.25">
      <c r="A702" s="28"/>
      <c r="B702" s="23"/>
      <c r="C702" s="23"/>
      <c r="D702" s="137"/>
      <c r="E702" s="147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</row>
    <row r="703" spans="1:17" ht="12.75" customHeight="1" x14ac:dyDescent="0.25">
      <c r="A703" s="28"/>
      <c r="B703" s="23"/>
      <c r="C703" s="23"/>
      <c r="D703" s="137"/>
      <c r="E703" s="147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</row>
    <row r="704" spans="1:17" ht="12.75" customHeight="1" x14ac:dyDescent="0.25">
      <c r="A704" s="28"/>
      <c r="B704" s="23"/>
      <c r="C704" s="23"/>
      <c r="D704" s="137"/>
      <c r="E704" s="147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</row>
    <row r="705" spans="1:17" ht="12.75" customHeight="1" x14ac:dyDescent="0.25">
      <c r="A705" s="28"/>
      <c r="B705" s="23"/>
      <c r="C705" s="23"/>
      <c r="D705" s="137"/>
      <c r="E705" s="147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</row>
    <row r="706" spans="1:17" ht="12.75" customHeight="1" x14ac:dyDescent="0.25">
      <c r="A706" s="28"/>
      <c r="B706" s="23"/>
      <c r="C706" s="23"/>
      <c r="D706" s="137"/>
      <c r="E706" s="147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</row>
    <row r="707" spans="1:17" ht="12.75" customHeight="1" x14ac:dyDescent="0.25">
      <c r="A707" s="28"/>
      <c r="B707" s="23"/>
      <c r="C707" s="23"/>
      <c r="D707" s="137"/>
      <c r="E707" s="147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</row>
    <row r="708" spans="1:17" ht="12.75" customHeight="1" x14ac:dyDescent="0.25">
      <c r="A708" s="28"/>
      <c r="B708" s="23"/>
      <c r="C708" s="23"/>
      <c r="D708" s="137"/>
      <c r="E708" s="147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</row>
    <row r="709" spans="1:17" ht="12.75" customHeight="1" x14ac:dyDescent="0.25">
      <c r="A709" s="28"/>
      <c r="B709" s="23"/>
      <c r="C709" s="23"/>
      <c r="D709" s="137"/>
      <c r="E709" s="147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</row>
    <row r="710" spans="1:17" ht="12.75" customHeight="1" x14ac:dyDescent="0.25">
      <c r="A710" s="28"/>
      <c r="B710" s="23"/>
      <c r="C710" s="23"/>
      <c r="D710" s="137"/>
      <c r="E710" s="147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</row>
    <row r="711" spans="1:17" ht="12.75" customHeight="1" x14ac:dyDescent="0.25">
      <c r="A711" s="28"/>
      <c r="B711" s="23"/>
      <c r="C711" s="23"/>
      <c r="D711" s="137"/>
      <c r="E711" s="147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</row>
    <row r="712" spans="1:17" ht="12.75" customHeight="1" x14ac:dyDescent="0.25">
      <c r="A712" s="28"/>
      <c r="B712" s="23"/>
      <c r="C712" s="23"/>
      <c r="D712" s="137"/>
      <c r="E712" s="147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</row>
    <row r="713" spans="1:17" ht="12.75" customHeight="1" x14ac:dyDescent="0.25">
      <c r="A713" s="28"/>
      <c r="B713" s="23"/>
      <c r="C713" s="23"/>
      <c r="D713" s="137"/>
      <c r="E713" s="147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</row>
    <row r="714" spans="1:17" ht="12.75" customHeight="1" x14ac:dyDescent="0.25">
      <c r="A714" s="28"/>
      <c r="B714" s="23"/>
      <c r="C714" s="23"/>
      <c r="D714" s="137"/>
      <c r="E714" s="147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</row>
    <row r="715" spans="1:17" ht="12.75" customHeight="1" x14ac:dyDescent="0.25">
      <c r="A715" s="28"/>
      <c r="B715" s="23"/>
      <c r="C715" s="23"/>
      <c r="D715" s="137"/>
      <c r="E715" s="147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</row>
    <row r="716" spans="1:17" ht="12.75" customHeight="1" x14ac:dyDescent="0.25">
      <c r="A716" s="28"/>
      <c r="B716" s="23"/>
      <c r="C716" s="23"/>
      <c r="D716" s="137"/>
      <c r="E716" s="147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</row>
    <row r="717" spans="1:17" ht="12.75" customHeight="1" x14ac:dyDescent="0.25">
      <c r="A717" s="28"/>
      <c r="B717" s="23"/>
      <c r="C717" s="23"/>
      <c r="D717" s="137"/>
      <c r="E717" s="147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</row>
    <row r="718" spans="1:17" ht="12.75" customHeight="1" x14ac:dyDescent="0.25">
      <c r="A718" s="28"/>
      <c r="B718" s="23"/>
      <c r="C718" s="23"/>
      <c r="D718" s="137"/>
      <c r="E718" s="147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</row>
    <row r="719" spans="1:17" ht="12.75" customHeight="1" x14ac:dyDescent="0.25">
      <c r="A719" s="28"/>
      <c r="B719" s="23"/>
      <c r="C719" s="23"/>
      <c r="D719" s="137"/>
      <c r="E719" s="147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</row>
    <row r="720" spans="1:17" ht="12.75" customHeight="1" x14ac:dyDescent="0.25">
      <c r="A720" s="28"/>
      <c r="B720" s="23"/>
      <c r="C720" s="23"/>
      <c r="D720" s="137"/>
      <c r="E720" s="147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</row>
    <row r="721" spans="1:17" ht="12.75" customHeight="1" x14ac:dyDescent="0.25">
      <c r="A721" s="28"/>
      <c r="B721" s="23"/>
      <c r="C721" s="23"/>
      <c r="D721" s="137"/>
      <c r="E721" s="147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</row>
    <row r="722" spans="1:17" ht="12.75" customHeight="1" x14ac:dyDescent="0.25">
      <c r="A722" s="28"/>
      <c r="B722" s="23"/>
      <c r="C722" s="23"/>
      <c r="D722" s="137"/>
      <c r="E722" s="147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</row>
    <row r="723" spans="1:17" ht="12.75" customHeight="1" x14ac:dyDescent="0.25">
      <c r="A723" s="28"/>
      <c r="B723" s="23"/>
      <c r="C723" s="23"/>
      <c r="D723" s="137"/>
      <c r="E723" s="147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</row>
    <row r="724" spans="1:17" ht="12.75" customHeight="1" x14ac:dyDescent="0.25">
      <c r="A724" s="28"/>
      <c r="B724" s="23"/>
      <c r="C724" s="23"/>
      <c r="D724" s="137"/>
      <c r="E724" s="147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</row>
    <row r="725" spans="1:17" ht="12.75" customHeight="1" x14ac:dyDescent="0.25">
      <c r="A725" s="28"/>
      <c r="B725" s="23"/>
      <c r="C725" s="23"/>
      <c r="D725" s="137"/>
      <c r="E725" s="147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</row>
    <row r="726" spans="1:17" ht="12.75" customHeight="1" x14ac:dyDescent="0.25">
      <c r="A726" s="28"/>
      <c r="B726" s="23"/>
      <c r="C726" s="23"/>
      <c r="D726" s="137"/>
      <c r="E726" s="147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</row>
    <row r="727" spans="1:17" ht="12.75" customHeight="1" x14ac:dyDescent="0.25">
      <c r="A727" s="28"/>
      <c r="B727" s="23"/>
      <c r="C727" s="23"/>
      <c r="D727" s="137"/>
      <c r="E727" s="147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</row>
    <row r="728" spans="1:17" ht="12.75" customHeight="1" x14ac:dyDescent="0.25">
      <c r="A728" s="28"/>
      <c r="B728" s="23"/>
      <c r="C728" s="23"/>
      <c r="D728" s="137"/>
      <c r="E728" s="147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</row>
    <row r="729" spans="1:17" ht="12.75" customHeight="1" x14ac:dyDescent="0.25">
      <c r="A729" s="28"/>
      <c r="B729" s="23"/>
      <c r="C729" s="23"/>
      <c r="D729" s="137"/>
      <c r="E729" s="147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</row>
    <row r="730" spans="1:17" ht="12.75" customHeight="1" x14ac:dyDescent="0.25">
      <c r="A730" s="28"/>
      <c r="B730" s="23"/>
      <c r="C730" s="23"/>
      <c r="D730" s="137"/>
      <c r="E730" s="147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</row>
    <row r="731" spans="1:17" ht="12.75" customHeight="1" x14ac:dyDescent="0.25">
      <c r="A731" s="28"/>
      <c r="B731" s="23"/>
      <c r="C731" s="23"/>
      <c r="D731" s="137"/>
      <c r="E731" s="147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</row>
    <row r="732" spans="1:17" ht="12.75" customHeight="1" x14ac:dyDescent="0.25">
      <c r="A732" s="28"/>
      <c r="B732" s="23"/>
      <c r="C732" s="23"/>
      <c r="D732" s="137"/>
      <c r="E732" s="147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</row>
    <row r="733" spans="1:17" ht="12.75" customHeight="1" x14ac:dyDescent="0.25">
      <c r="A733" s="28"/>
      <c r="B733" s="23"/>
      <c r="C733" s="23"/>
      <c r="D733" s="137"/>
      <c r="E733" s="147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</row>
    <row r="734" spans="1:17" ht="12.75" customHeight="1" x14ac:dyDescent="0.25">
      <c r="A734" s="28"/>
      <c r="B734" s="23"/>
      <c r="C734" s="23"/>
      <c r="D734" s="137"/>
      <c r="E734" s="147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</row>
    <row r="735" spans="1:17" ht="12.75" customHeight="1" x14ac:dyDescent="0.25">
      <c r="A735" s="28"/>
      <c r="B735" s="23"/>
      <c r="C735" s="23"/>
      <c r="D735" s="137"/>
      <c r="E735" s="147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</row>
    <row r="736" spans="1:17" ht="12.75" customHeight="1" x14ac:dyDescent="0.25">
      <c r="A736" s="28"/>
      <c r="B736" s="23"/>
      <c r="C736" s="23"/>
      <c r="D736" s="137"/>
      <c r="E736" s="147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</row>
    <row r="737" spans="1:17" ht="12.75" customHeight="1" x14ac:dyDescent="0.25">
      <c r="A737" s="28"/>
      <c r="B737" s="23"/>
      <c r="C737" s="23"/>
      <c r="D737" s="137"/>
      <c r="E737" s="147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</row>
    <row r="738" spans="1:17" ht="12.75" customHeight="1" x14ac:dyDescent="0.25">
      <c r="A738" s="28"/>
      <c r="B738" s="23"/>
      <c r="C738" s="23"/>
      <c r="D738" s="137"/>
      <c r="E738" s="147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</row>
    <row r="739" spans="1:17" ht="12.75" customHeight="1" x14ac:dyDescent="0.25">
      <c r="A739" s="28"/>
      <c r="B739" s="23"/>
      <c r="C739" s="23"/>
      <c r="D739" s="137"/>
      <c r="E739" s="147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</row>
    <row r="740" spans="1:17" ht="12.75" customHeight="1" x14ac:dyDescent="0.25">
      <c r="A740" s="28"/>
      <c r="B740" s="23"/>
      <c r="C740" s="23"/>
      <c r="D740" s="137"/>
      <c r="E740" s="147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</row>
    <row r="741" spans="1:17" ht="12.75" customHeight="1" x14ac:dyDescent="0.25">
      <c r="A741" s="28"/>
      <c r="B741" s="23"/>
      <c r="C741" s="23"/>
      <c r="D741" s="137"/>
      <c r="E741" s="147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</row>
    <row r="742" spans="1:17" ht="12.75" customHeight="1" x14ac:dyDescent="0.25">
      <c r="A742" s="28"/>
      <c r="B742" s="23"/>
      <c r="C742" s="23"/>
      <c r="D742" s="137"/>
      <c r="E742" s="147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</row>
    <row r="743" spans="1:17" ht="12.75" customHeight="1" x14ac:dyDescent="0.25">
      <c r="A743" s="28"/>
      <c r="B743" s="23"/>
      <c r="C743" s="23"/>
      <c r="D743" s="137"/>
      <c r="E743" s="147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</row>
    <row r="744" spans="1:17" ht="12.75" customHeight="1" x14ac:dyDescent="0.25">
      <c r="A744" s="28"/>
      <c r="B744" s="23"/>
      <c r="C744" s="23"/>
      <c r="D744" s="137"/>
      <c r="E744" s="147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</row>
    <row r="745" spans="1:17" ht="12.75" customHeight="1" x14ac:dyDescent="0.25">
      <c r="A745" s="28"/>
      <c r="B745" s="23"/>
      <c r="C745" s="23"/>
      <c r="D745" s="137"/>
      <c r="E745" s="147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</row>
    <row r="746" spans="1:17" ht="12.75" customHeight="1" x14ac:dyDescent="0.25">
      <c r="A746" s="28"/>
      <c r="B746" s="23"/>
      <c r="C746" s="23"/>
      <c r="D746" s="137"/>
      <c r="E746" s="147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</row>
    <row r="747" spans="1:17" ht="12.75" customHeight="1" x14ac:dyDescent="0.25">
      <c r="A747" s="28"/>
      <c r="B747" s="23"/>
      <c r="C747" s="23"/>
      <c r="D747" s="137"/>
      <c r="E747" s="147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</row>
    <row r="748" spans="1:17" ht="12.75" customHeight="1" x14ac:dyDescent="0.25">
      <c r="A748" s="28"/>
      <c r="B748" s="23"/>
      <c r="C748" s="23"/>
      <c r="D748" s="137"/>
      <c r="E748" s="147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</row>
    <row r="749" spans="1:17" ht="12.75" customHeight="1" x14ac:dyDescent="0.25">
      <c r="A749" s="28"/>
      <c r="B749" s="23"/>
      <c r="C749" s="23"/>
      <c r="D749" s="137"/>
      <c r="E749" s="147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</row>
    <row r="750" spans="1:17" ht="12.75" customHeight="1" x14ac:dyDescent="0.25">
      <c r="A750" s="28"/>
      <c r="B750" s="23"/>
      <c r="C750" s="23"/>
      <c r="D750" s="137"/>
      <c r="E750" s="147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</row>
    <row r="751" spans="1:17" ht="12.75" customHeight="1" x14ac:dyDescent="0.25">
      <c r="A751" s="28"/>
      <c r="B751" s="23"/>
      <c r="C751" s="23"/>
      <c r="D751" s="137"/>
      <c r="E751" s="147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</row>
    <row r="752" spans="1:17" ht="12.75" customHeight="1" x14ac:dyDescent="0.25">
      <c r="A752" s="28"/>
      <c r="B752" s="23"/>
      <c r="C752" s="23"/>
      <c r="D752" s="137"/>
      <c r="E752" s="147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</row>
    <row r="753" spans="1:17" ht="12.75" customHeight="1" x14ac:dyDescent="0.25">
      <c r="A753" s="28"/>
      <c r="B753" s="23"/>
      <c r="C753" s="23"/>
      <c r="D753" s="137"/>
      <c r="E753" s="147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</row>
    <row r="754" spans="1:17" ht="12.75" customHeight="1" x14ac:dyDescent="0.25">
      <c r="A754" s="28"/>
      <c r="B754" s="23"/>
      <c r="C754" s="23"/>
      <c r="D754" s="137"/>
      <c r="E754" s="147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</row>
    <row r="755" spans="1:17" ht="12.75" customHeight="1" x14ac:dyDescent="0.25">
      <c r="A755" s="28"/>
      <c r="B755" s="23"/>
      <c r="C755" s="23"/>
      <c r="D755" s="137"/>
      <c r="E755" s="147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</row>
    <row r="756" spans="1:17" ht="12.75" customHeight="1" x14ac:dyDescent="0.25">
      <c r="A756" s="28"/>
      <c r="B756" s="23"/>
      <c r="C756" s="23"/>
      <c r="D756" s="137"/>
      <c r="E756" s="147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</row>
    <row r="757" spans="1:17" ht="12.75" customHeight="1" x14ac:dyDescent="0.25">
      <c r="A757" s="28"/>
      <c r="B757" s="23"/>
      <c r="C757" s="23"/>
      <c r="D757" s="137"/>
      <c r="E757" s="147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</row>
    <row r="758" spans="1:17" ht="12.75" customHeight="1" x14ac:dyDescent="0.25">
      <c r="A758" s="28"/>
      <c r="B758" s="23"/>
      <c r="C758" s="23"/>
      <c r="D758" s="137"/>
      <c r="E758" s="147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</row>
    <row r="759" spans="1:17" ht="12.75" customHeight="1" x14ac:dyDescent="0.25">
      <c r="A759" s="28"/>
      <c r="B759" s="23"/>
      <c r="C759" s="23"/>
      <c r="D759" s="137"/>
      <c r="E759" s="147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</row>
    <row r="760" spans="1:17" ht="12.75" customHeight="1" x14ac:dyDescent="0.25">
      <c r="A760" s="28"/>
      <c r="B760" s="23"/>
      <c r="C760" s="23"/>
      <c r="D760" s="137"/>
      <c r="E760" s="147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</row>
    <row r="761" spans="1:17" ht="12.75" customHeight="1" x14ac:dyDescent="0.25">
      <c r="A761" s="28"/>
      <c r="B761" s="23"/>
      <c r="C761" s="23"/>
      <c r="D761" s="137"/>
      <c r="E761" s="147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</row>
    <row r="762" spans="1:17" ht="12.75" customHeight="1" x14ac:dyDescent="0.25">
      <c r="A762" s="28"/>
      <c r="B762" s="23"/>
      <c r="C762" s="23"/>
      <c r="D762" s="137"/>
      <c r="E762" s="147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</row>
    <row r="763" spans="1:17" ht="12.75" customHeight="1" x14ac:dyDescent="0.25">
      <c r="A763" s="28"/>
      <c r="B763" s="23"/>
      <c r="C763" s="23"/>
      <c r="D763" s="137"/>
      <c r="E763" s="147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</row>
    <row r="764" spans="1:17" ht="12.75" customHeight="1" x14ac:dyDescent="0.25">
      <c r="A764" s="28"/>
      <c r="B764" s="23"/>
      <c r="C764" s="23"/>
      <c r="D764" s="137"/>
      <c r="E764" s="147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</row>
    <row r="765" spans="1:17" ht="12.75" customHeight="1" x14ac:dyDescent="0.25">
      <c r="A765" s="28"/>
      <c r="B765" s="23"/>
      <c r="C765" s="23"/>
      <c r="D765" s="137"/>
      <c r="E765" s="147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</row>
    <row r="766" spans="1:17" ht="12.75" customHeight="1" x14ac:dyDescent="0.25">
      <c r="A766" s="28"/>
      <c r="B766" s="23"/>
      <c r="C766" s="23"/>
      <c r="D766" s="137"/>
      <c r="E766" s="147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</row>
    <row r="767" spans="1:17" ht="12.75" customHeight="1" x14ac:dyDescent="0.25">
      <c r="A767" s="28"/>
      <c r="B767" s="23"/>
      <c r="C767" s="23"/>
      <c r="D767" s="137"/>
      <c r="E767" s="147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</row>
    <row r="768" spans="1:17" ht="12.75" customHeight="1" x14ac:dyDescent="0.25">
      <c r="A768" s="28"/>
      <c r="B768" s="23"/>
      <c r="C768" s="23"/>
      <c r="D768" s="137"/>
      <c r="E768" s="147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</row>
    <row r="769" spans="1:17" ht="12.75" customHeight="1" x14ac:dyDescent="0.25">
      <c r="A769" s="28"/>
      <c r="B769" s="23"/>
      <c r="C769" s="23"/>
      <c r="D769" s="137"/>
      <c r="E769" s="147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</row>
    <row r="770" spans="1:17" ht="12.75" customHeight="1" x14ac:dyDescent="0.25">
      <c r="A770" s="28"/>
      <c r="B770" s="23"/>
      <c r="C770" s="23"/>
      <c r="D770" s="137"/>
      <c r="E770" s="147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</row>
    <row r="771" spans="1:17" ht="12.75" customHeight="1" x14ac:dyDescent="0.25">
      <c r="A771" s="28"/>
      <c r="B771" s="23"/>
      <c r="C771" s="23"/>
      <c r="D771" s="137"/>
      <c r="E771" s="147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</row>
    <row r="772" spans="1:17" ht="12.75" customHeight="1" x14ac:dyDescent="0.25">
      <c r="A772" s="28"/>
      <c r="B772" s="23"/>
      <c r="C772" s="23"/>
      <c r="D772" s="137"/>
      <c r="E772" s="147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</row>
    <row r="773" spans="1:17" ht="12.75" customHeight="1" x14ac:dyDescent="0.25">
      <c r="A773" s="28"/>
      <c r="B773" s="23"/>
      <c r="C773" s="23"/>
      <c r="D773" s="137"/>
      <c r="E773" s="147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</row>
    <row r="774" spans="1:17" ht="12.75" customHeight="1" x14ac:dyDescent="0.25">
      <c r="A774" s="28"/>
      <c r="B774" s="23"/>
      <c r="C774" s="23"/>
      <c r="D774" s="137"/>
      <c r="E774" s="147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</row>
    <row r="775" spans="1:17" ht="12.75" customHeight="1" x14ac:dyDescent="0.25">
      <c r="A775" s="28"/>
      <c r="B775" s="23"/>
      <c r="C775" s="23"/>
      <c r="D775" s="137"/>
      <c r="E775" s="147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</row>
    <row r="776" spans="1:17" ht="12.75" customHeight="1" x14ac:dyDescent="0.25">
      <c r="A776" s="28"/>
      <c r="B776" s="23"/>
      <c r="C776" s="23"/>
      <c r="D776" s="137"/>
      <c r="E776" s="147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</row>
    <row r="777" spans="1:17" ht="12.75" customHeight="1" x14ac:dyDescent="0.25">
      <c r="A777" s="28"/>
      <c r="B777" s="23"/>
      <c r="C777" s="23"/>
      <c r="D777" s="137"/>
      <c r="E777" s="147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</row>
    <row r="778" spans="1:17" ht="12.75" customHeight="1" x14ac:dyDescent="0.25">
      <c r="A778" s="28"/>
      <c r="B778" s="23"/>
      <c r="C778" s="23"/>
      <c r="D778" s="137"/>
      <c r="E778" s="147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</row>
    <row r="779" spans="1:17" ht="12.75" customHeight="1" x14ac:dyDescent="0.25">
      <c r="A779" s="28"/>
      <c r="B779" s="23"/>
      <c r="C779" s="23"/>
      <c r="D779" s="137"/>
      <c r="E779" s="147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</row>
    <row r="780" spans="1:17" ht="12.75" customHeight="1" x14ac:dyDescent="0.25">
      <c r="A780" s="28"/>
      <c r="B780" s="23"/>
      <c r="C780" s="23"/>
      <c r="D780" s="137"/>
      <c r="E780" s="147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</row>
    <row r="781" spans="1:17" ht="12.75" customHeight="1" x14ac:dyDescent="0.25">
      <c r="A781" s="28"/>
      <c r="B781" s="23"/>
      <c r="C781" s="23"/>
      <c r="D781" s="137"/>
      <c r="E781" s="147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</row>
    <row r="782" spans="1:17" ht="12.75" customHeight="1" x14ac:dyDescent="0.25">
      <c r="A782" s="28"/>
      <c r="B782" s="23"/>
      <c r="C782" s="23"/>
      <c r="D782" s="137"/>
      <c r="E782" s="147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</row>
    <row r="783" spans="1:17" ht="12.75" customHeight="1" x14ac:dyDescent="0.25">
      <c r="A783" s="28"/>
      <c r="B783" s="23"/>
      <c r="C783" s="23"/>
      <c r="D783" s="137"/>
      <c r="E783" s="147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</row>
    <row r="784" spans="1:17" ht="12.75" customHeight="1" x14ac:dyDescent="0.25">
      <c r="A784" s="28"/>
      <c r="B784" s="23"/>
      <c r="C784" s="23"/>
      <c r="D784" s="137"/>
      <c r="E784" s="147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</row>
    <row r="785" spans="1:17" ht="12.75" customHeight="1" x14ac:dyDescent="0.25">
      <c r="A785" s="28"/>
      <c r="B785" s="23"/>
      <c r="C785" s="23"/>
      <c r="D785" s="137"/>
      <c r="E785" s="147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</row>
    <row r="786" spans="1:17" ht="12.75" customHeight="1" x14ac:dyDescent="0.25">
      <c r="A786" s="28"/>
      <c r="B786" s="23"/>
      <c r="C786" s="23"/>
      <c r="D786" s="137"/>
      <c r="E786" s="147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</row>
    <row r="787" spans="1:17" ht="12.75" customHeight="1" x14ac:dyDescent="0.25">
      <c r="A787" s="28"/>
      <c r="B787" s="23"/>
      <c r="C787" s="23"/>
      <c r="D787" s="137"/>
      <c r="E787" s="147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</row>
    <row r="788" spans="1:17" ht="12.75" customHeight="1" x14ac:dyDescent="0.25">
      <c r="A788" s="28"/>
      <c r="B788" s="23"/>
      <c r="C788" s="23"/>
      <c r="D788" s="137"/>
      <c r="E788" s="147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</row>
    <row r="789" spans="1:17" ht="12.75" customHeight="1" x14ac:dyDescent="0.25">
      <c r="A789" s="28"/>
      <c r="B789" s="23"/>
      <c r="C789" s="23"/>
      <c r="D789" s="137"/>
      <c r="E789" s="147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</row>
    <row r="790" spans="1:17" ht="12.75" customHeight="1" x14ac:dyDescent="0.25">
      <c r="A790" s="28"/>
      <c r="B790" s="23"/>
      <c r="C790" s="23"/>
      <c r="D790" s="137"/>
      <c r="E790" s="147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</row>
    <row r="791" spans="1:17" ht="12.75" customHeight="1" x14ac:dyDescent="0.25">
      <c r="A791" s="28"/>
      <c r="B791" s="23"/>
      <c r="C791" s="23"/>
      <c r="D791" s="137"/>
      <c r="E791" s="147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</row>
    <row r="792" spans="1:17" ht="12.75" customHeight="1" x14ac:dyDescent="0.25">
      <c r="A792" s="28"/>
      <c r="B792" s="23"/>
      <c r="C792" s="23"/>
      <c r="D792" s="137"/>
      <c r="E792" s="147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</row>
    <row r="793" spans="1:17" ht="12.75" customHeight="1" x14ac:dyDescent="0.25">
      <c r="A793" s="28"/>
      <c r="B793" s="23"/>
      <c r="C793" s="23"/>
      <c r="D793" s="137"/>
      <c r="E793" s="147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</row>
    <row r="794" spans="1:17" ht="12.75" customHeight="1" x14ac:dyDescent="0.25">
      <c r="A794" s="28"/>
      <c r="B794" s="23"/>
      <c r="C794" s="23"/>
      <c r="D794" s="137"/>
      <c r="E794" s="147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</row>
    <row r="795" spans="1:17" ht="12.75" customHeight="1" x14ac:dyDescent="0.25">
      <c r="A795" s="28"/>
      <c r="B795" s="23"/>
      <c r="C795" s="23"/>
      <c r="D795" s="137"/>
      <c r="E795" s="147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</row>
    <row r="796" spans="1:17" ht="12.75" customHeight="1" x14ac:dyDescent="0.25">
      <c r="A796" s="28"/>
      <c r="B796" s="23"/>
      <c r="C796" s="23"/>
      <c r="D796" s="137"/>
      <c r="E796" s="147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</row>
    <row r="797" spans="1:17" ht="12.75" customHeight="1" x14ac:dyDescent="0.25">
      <c r="A797" s="28"/>
      <c r="B797" s="23"/>
      <c r="C797" s="23"/>
      <c r="D797" s="137"/>
      <c r="E797" s="147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</row>
    <row r="798" spans="1:17" ht="12.75" customHeight="1" x14ac:dyDescent="0.25">
      <c r="A798" s="28"/>
      <c r="B798" s="23"/>
      <c r="C798" s="23"/>
      <c r="D798" s="137"/>
      <c r="E798" s="147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</row>
    <row r="799" spans="1:17" ht="12.75" customHeight="1" x14ac:dyDescent="0.25">
      <c r="A799" s="28"/>
      <c r="B799" s="23"/>
      <c r="C799" s="23"/>
      <c r="D799" s="137"/>
      <c r="E799" s="147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</row>
    <row r="800" spans="1:17" ht="12.75" customHeight="1" x14ac:dyDescent="0.25">
      <c r="A800" s="28"/>
      <c r="B800" s="23"/>
      <c r="C800" s="23"/>
      <c r="D800" s="137"/>
      <c r="E800" s="147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</row>
    <row r="801" spans="1:17" ht="12.75" customHeight="1" x14ac:dyDescent="0.25">
      <c r="A801" s="28"/>
      <c r="B801" s="23"/>
      <c r="C801" s="23"/>
      <c r="D801" s="137"/>
      <c r="E801" s="147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</row>
    <row r="802" spans="1:17" ht="12.75" customHeight="1" x14ac:dyDescent="0.25">
      <c r="A802" s="28"/>
      <c r="B802" s="23"/>
      <c r="C802" s="23"/>
      <c r="D802" s="137"/>
      <c r="E802" s="147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</row>
    <row r="803" spans="1:17" ht="12.75" customHeight="1" x14ac:dyDescent="0.25">
      <c r="A803" s="28"/>
      <c r="B803" s="23"/>
      <c r="C803" s="23"/>
      <c r="D803" s="137"/>
      <c r="E803" s="147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</row>
    <row r="804" spans="1:17" ht="12.75" customHeight="1" x14ac:dyDescent="0.25">
      <c r="A804" s="28"/>
      <c r="B804" s="23"/>
      <c r="C804" s="23"/>
      <c r="D804" s="137"/>
      <c r="E804" s="147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</row>
    <row r="805" spans="1:17" ht="12.75" customHeight="1" x14ac:dyDescent="0.25">
      <c r="A805" s="28"/>
      <c r="B805" s="23"/>
      <c r="C805" s="23"/>
      <c r="D805" s="137"/>
      <c r="E805" s="147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</row>
    <row r="806" spans="1:17" ht="12.75" customHeight="1" x14ac:dyDescent="0.25">
      <c r="A806" s="28"/>
      <c r="B806" s="23"/>
      <c r="C806" s="23"/>
      <c r="D806" s="137"/>
      <c r="E806" s="147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</row>
    <row r="807" spans="1:17" ht="12.75" customHeight="1" x14ac:dyDescent="0.25">
      <c r="A807" s="28"/>
      <c r="B807" s="23"/>
      <c r="C807" s="23"/>
      <c r="D807" s="137"/>
      <c r="E807" s="147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</row>
    <row r="808" spans="1:17" ht="12.75" customHeight="1" x14ac:dyDescent="0.25">
      <c r="A808" s="28"/>
      <c r="B808" s="23"/>
      <c r="C808" s="23"/>
      <c r="D808" s="137"/>
      <c r="E808" s="147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</row>
    <row r="809" spans="1:17" ht="12.75" customHeight="1" x14ac:dyDescent="0.25">
      <c r="A809" s="28"/>
      <c r="B809" s="23"/>
      <c r="C809" s="23"/>
      <c r="D809" s="137"/>
      <c r="E809" s="147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</row>
    <row r="810" spans="1:17" ht="12.75" customHeight="1" x14ac:dyDescent="0.25">
      <c r="A810" s="28"/>
      <c r="B810" s="23"/>
      <c r="C810" s="23"/>
      <c r="D810" s="137"/>
      <c r="E810" s="147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</row>
    <row r="811" spans="1:17" ht="12.75" customHeight="1" x14ac:dyDescent="0.25">
      <c r="A811" s="28"/>
      <c r="B811" s="23"/>
      <c r="C811" s="23"/>
      <c r="D811" s="137"/>
      <c r="E811" s="147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</row>
    <row r="812" spans="1:17" ht="12.75" customHeight="1" x14ac:dyDescent="0.25">
      <c r="A812" s="28"/>
      <c r="B812" s="23"/>
      <c r="C812" s="23"/>
      <c r="D812" s="137"/>
      <c r="E812" s="147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</row>
    <row r="813" spans="1:17" ht="12.75" customHeight="1" x14ac:dyDescent="0.25">
      <c r="A813" s="28"/>
      <c r="B813" s="23"/>
      <c r="C813" s="23"/>
      <c r="D813" s="137"/>
      <c r="E813" s="147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</row>
    <row r="814" spans="1:17" ht="12.75" customHeight="1" x14ac:dyDescent="0.25">
      <c r="A814" s="28"/>
      <c r="B814" s="23"/>
      <c r="C814" s="23"/>
      <c r="D814" s="137"/>
      <c r="E814" s="147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</row>
    <row r="815" spans="1:17" ht="12.75" customHeight="1" x14ac:dyDescent="0.25">
      <c r="A815" s="28"/>
      <c r="B815" s="23"/>
      <c r="C815" s="23"/>
      <c r="D815" s="137"/>
      <c r="E815" s="147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</row>
    <row r="816" spans="1:17" ht="12.75" customHeight="1" x14ac:dyDescent="0.25">
      <c r="A816" s="28"/>
      <c r="B816" s="23"/>
      <c r="C816" s="23"/>
      <c r="D816" s="137"/>
      <c r="E816" s="147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</row>
    <row r="817" spans="1:17" ht="12.75" customHeight="1" x14ac:dyDescent="0.25">
      <c r="A817" s="28"/>
      <c r="B817" s="23"/>
      <c r="C817" s="23"/>
      <c r="D817" s="137"/>
      <c r="E817" s="147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</row>
    <row r="818" spans="1:17" ht="12.75" customHeight="1" x14ac:dyDescent="0.25">
      <c r="A818" s="28"/>
      <c r="B818" s="23"/>
      <c r="C818" s="23"/>
      <c r="D818" s="137"/>
      <c r="E818" s="147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</row>
    <row r="819" spans="1:17" ht="12.75" customHeight="1" x14ac:dyDescent="0.25">
      <c r="A819" s="28"/>
      <c r="B819" s="23"/>
      <c r="C819" s="23"/>
      <c r="D819" s="137"/>
      <c r="E819" s="147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</row>
    <row r="820" spans="1:17" ht="12.75" customHeight="1" x14ac:dyDescent="0.25">
      <c r="A820" s="28"/>
      <c r="B820" s="23"/>
      <c r="C820" s="23"/>
      <c r="D820" s="137"/>
      <c r="E820" s="147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</row>
    <row r="821" spans="1:17" ht="12.75" customHeight="1" x14ac:dyDescent="0.25">
      <c r="A821" s="28"/>
      <c r="B821" s="23"/>
      <c r="C821" s="23"/>
      <c r="D821" s="137"/>
      <c r="E821" s="147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</row>
    <row r="822" spans="1:17" ht="12.75" customHeight="1" x14ac:dyDescent="0.25">
      <c r="A822" s="28"/>
      <c r="B822" s="23"/>
      <c r="C822" s="23"/>
      <c r="D822" s="137"/>
      <c r="E822" s="147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</row>
    <row r="823" spans="1:17" ht="12.75" customHeight="1" x14ac:dyDescent="0.25">
      <c r="A823" s="28"/>
      <c r="B823" s="23"/>
      <c r="C823" s="23"/>
      <c r="D823" s="137"/>
      <c r="E823" s="147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</row>
    <row r="824" spans="1:17" ht="12.75" customHeight="1" x14ac:dyDescent="0.25">
      <c r="A824" s="28"/>
      <c r="B824" s="23"/>
      <c r="C824" s="23"/>
      <c r="D824" s="137"/>
      <c r="E824" s="147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</row>
    <row r="825" spans="1:17" ht="12.75" customHeight="1" x14ac:dyDescent="0.25">
      <c r="A825" s="28"/>
      <c r="B825" s="23"/>
      <c r="C825" s="23"/>
      <c r="D825" s="137"/>
      <c r="E825" s="147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</row>
    <row r="826" spans="1:17" ht="12.75" customHeight="1" x14ac:dyDescent="0.25">
      <c r="A826" s="28"/>
      <c r="B826" s="23"/>
      <c r="C826" s="23"/>
      <c r="D826" s="137"/>
      <c r="E826" s="147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</row>
    <row r="827" spans="1:17" ht="12.75" customHeight="1" x14ac:dyDescent="0.25">
      <c r="A827" s="28"/>
      <c r="B827" s="23"/>
      <c r="C827" s="23"/>
      <c r="D827" s="137"/>
      <c r="E827" s="147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</row>
    <row r="828" spans="1:17" ht="12.75" customHeight="1" x14ac:dyDescent="0.25">
      <c r="A828" s="28"/>
      <c r="B828" s="23"/>
      <c r="C828" s="23"/>
      <c r="D828" s="137"/>
      <c r="E828" s="147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</row>
    <row r="829" spans="1:17" ht="12.75" customHeight="1" x14ac:dyDescent="0.25">
      <c r="A829" s="28"/>
      <c r="B829" s="23"/>
      <c r="C829" s="23"/>
      <c r="D829" s="137"/>
      <c r="E829" s="147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</row>
    <row r="830" spans="1:17" ht="12.75" customHeight="1" x14ac:dyDescent="0.25">
      <c r="A830" s="28"/>
      <c r="B830" s="23"/>
      <c r="C830" s="23"/>
      <c r="D830" s="137"/>
      <c r="E830" s="147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</row>
    <row r="831" spans="1:17" ht="12.75" customHeight="1" x14ac:dyDescent="0.25">
      <c r="A831" s="28"/>
      <c r="B831" s="23"/>
      <c r="C831" s="23"/>
      <c r="D831" s="137"/>
      <c r="E831" s="147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</row>
    <row r="832" spans="1:17" ht="12.75" customHeight="1" x14ac:dyDescent="0.25">
      <c r="A832" s="28"/>
      <c r="B832" s="23"/>
      <c r="C832" s="23"/>
      <c r="D832" s="137"/>
      <c r="E832" s="147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</row>
    <row r="833" spans="1:17" ht="12.75" customHeight="1" x14ac:dyDescent="0.25">
      <c r="A833" s="28"/>
      <c r="B833" s="23"/>
      <c r="C833" s="23"/>
      <c r="D833" s="137"/>
      <c r="E833" s="147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</row>
    <row r="834" spans="1:17" ht="12.75" customHeight="1" x14ac:dyDescent="0.25">
      <c r="A834" s="28"/>
      <c r="B834" s="23"/>
      <c r="C834" s="23"/>
      <c r="D834" s="137"/>
      <c r="E834" s="147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</row>
    <row r="835" spans="1:17" ht="12.75" customHeight="1" x14ac:dyDescent="0.25">
      <c r="A835" s="28"/>
      <c r="B835" s="23"/>
      <c r="C835" s="23"/>
      <c r="D835" s="137"/>
      <c r="E835" s="147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</row>
    <row r="836" spans="1:17" ht="12.75" customHeight="1" x14ac:dyDescent="0.25">
      <c r="A836" s="28"/>
      <c r="B836" s="23"/>
      <c r="C836" s="23"/>
      <c r="D836" s="137"/>
      <c r="E836" s="147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</row>
    <row r="837" spans="1:17" ht="12.75" customHeight="1" x14ac:dyDescent="0.25">
      <c r="A837" s="28"/>
      <c r="B837" s="23"/>
      <c r="C837" s="23"/>
      <c r="D837" s="137"/>
      <c r="E837" s="147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</row>
    <row r="838" spans="1:17" ht="12.75" customHeight="1" x14ac:dyDescent="0.25">
      <c r="A838" s="28"/>
      <c r="B838" s="23"/>
      <c r="C838" s="23"/>
      <c r="D838" s="137"/>
      <c r="E838" s="147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</row>
    <row r="839" spans="1:17" ht="12.75" customHeight="1" x14ac:dyDescent="0.25">
      <c r="A839" s="28"/>
      <c r="B839" s="23"/>
      <c r="C839" s="23"/>
      <c r="D839" s="137"/>
      <c r="E839" s="147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</row>
    <row r="840" spans="1:17" ht="12.75" customHeight="1" x14ac:dyDescent="0.25">
      <c r="A840" s="28"/>
      <c r="B840" s="23"/>
      <c r="C840" s="23"/>
      <c r="D840" s="137"/>
      <c r="E840" s="147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</row>
    <row r="841" spans="1:17" ht="12.75" customHeight="1" x14ac:dyDescent="0.25">
      <c r="A841" s="28"/>
      <c r="B841" s="23"/>
      <c r="C841" s="23"/>
      <c r="D841" s="137"/>
      <c r="E841" s="147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</row>
    <row r="842" spans="1:17" ht="12.75" customHeight="1" x14ac:dyDescent="0.25">
      <c r="A842" s="28"/>
      <c r="B842" s="23"/>
      <c r="C842" s="23"/>
      <c r="D842" s="137"/>
      <c r="E842" s="147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</row>
    <row r="843" spans="1:17" ht="12.75" customHeight="1" x14ac:dyDescent="0.25">
      <c r="A843" s="28"/>
      <c r="B843" s="23"/>
      <c r="C843" s="23"/>
      <c r="D843" s="137"/>
      <c r="E843" s="147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</row>
    <row r="844" spans="1:17" ht="12.75" customHeight="1" x14ac:dyDescent="0.25">
      <c r="A844" s="28"/>
      <c r="B844" s="23"/>
      <c r="C844" s="23"/>
      <c r="D844" s="137"/>
      <c r="E844" s="147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</row>
    <row r="845" spans="1:17" ht="12.75" customHeight="1" x14ac:dyDescent="0.25">
      <c r="A845" s="28"/>
      <c r="B845" s="23"/>
      <c r="C845" s="23"/>
      <c r="D845" s="137"/>
      <c r="E845" s="147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</row>
    <row r="846" spans="1:17" ht="12.75" customHeight="1" x14ac:dyDescent="0.25">
      <c r="A846" s="28"/>
      <c r="B846" s="23"/>
      <c r="C846" s="23"/>
      <c r="D846" s="137"/>
      <c r="E846" s="147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</row>
    <row r="847" spans="1:17" ht="12.75" customHeight="1" x14ac:dyDescent="0.25">
      <c r="A847" s="28"/>
      <c r="B847" s="23"/>
      <c r="C847" s="23"/>
      <c r="D847" s="137"/>
      <c r="E847" s="147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</row>
    <row r="848" spans="1:17" ht="12.75" customHeight="1" x14ac:dyDescent="0.25">
      <c r="A848" s="28"/>
      <c r="B848" s="23"/>
      <c r="C848" s="23"/>
      <c r="D848" s="137"/>
      <c r="E848" s="147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</row>
    <row r="849" spans="1:17" ht="12.75" customHeight="1" x14ac:dyDescent="0.25">
      <c r="A849" s="28"/>
      <c r="B849" s="23"/>
      <c r="C849" s="23"/>
      <c r="D849" s="137"/>
      <c r="E849" s="147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</row>
    <row r="850" spans="1:17" ht="12.75" customHeight="1" x14ac:dyDescent="0.25">
      <c r="A850" s="28"/>
      <c r="B850" s="23"/>
      <c r="C850" s="23"/>
      <c r="D850" s="137"/>
      <c r="E850" s="147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</row>
    <row r="851" spans="1:17" ht="12.75" customHeight="1" x14ac:dyDescent="0.25">
      <c r="A851" s="28"/>
      <c r="B851" s="23"/>
      <c r="C851" s="23"/>
      <c r="D851" s="137"/>
      <c r="E851" s="147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</row>
    <row r="852" spans="1:17" ht="12.75" customHeight="1" x14ac:dyDescent="0.25">
      <c r="A852" s="28"/>
      <c r="B852" s="23"/>
      <c r="C852" s="23"/>
      <c r="D852" s="137"/>
      <c r="E852" s="147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</row>
    <row r="853" spans="1:17" ht="12.75" customHeight="1" x14ac:dyDescent="0.25">
      <c r="A853" s="28"/>
      <c r="B853" s="23"/>
      <c r="C853" s="23"/>
      <c r="D853" s="137"/>
      <c r="E853" s="147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</row>
    <row r="854" spans="1:17" ht="12.75" customHeight="1" x14ac:dyDescent="0.25">
      <c r="A854" s="28"/>
      <c r="B854" s="23"/>
      <c r="C854" s="23"/>
      <c r="D854" s="137"/>
      <c r="E854" s="147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</row>
    <row r="855" spans="1:17" ht="12.75" customHeight="1" x14ac:dyDescent="0.25">
      <c r="A855" s="28"/>
      <c r="B855" s="23"/>
      <c r="C855" s="23"/>
      <c r="D855" s="137"/>
      <c r="E855" s="147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</row>
    <row r="856" spans="1:17" ht="12.75" customHeight="1" x14ac:dyDescent="0.25">
      <c r="A856" s="28"/>
      <c r="B856" s="23"/>
      <c r="C856" s="23"/>
      <c r="D856" s="137"/>
      <c r="E856" s="147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</row>
    <row r="857" spans="1:17" ht="12.75" customHeight="1" x14ac:dyDescent="0.25">
      <c r="A857" s="28"/>
      <c r="B857" s="23"/>
      <c r="C857" s="23"/>
      <c r="D857" s="137"/>
      <c r="E857" s="147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</row>
    <row r="858" spans="1:17" ht="12.75" customHeight="1" x14ac:dyDescent="0.25">
      <c r="A858" s="28"/>
      <c r="B858" s="23"/>
      <c r="C858" s="23"/>
      <c r="D858" s="137"/>
      <c r="E858" s="147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</row>
    <row r="859" spans="1:17" ht="12.75" customHeight="1" x14ac:dyDescent="0.25">
      <c r="A859" s="28"/>
      <c r="B859" s="23"/>
      <c r="C859" s="23"/>
      <c r="D859" s="137"/>
      <c r="E859" s="147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</row>
    <row r="860" spans="1:17" ht="12.75" customHeight="1" x14ac:dyDescent="0.25">
      <c r="A860" s="28"/>
      <c r="B860" s="23"/>
      <c r="C860" s="23"/>
      <c r="D860" s="137"/>
      <c r="E860" s="147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</row>
    <row r="861" spans="1:17" ht="12.75" customHeight="1" x14ac:dyDescent="0.25">
      <c r="A861" s="28"/>
      <c r="B861" s="23"/>
      <c r="C861" s="23"/>
      <c r="D861" s="137"/>
      <c r="E861" s="147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</row>
    <row r="862" spans="1:17" ht="12.75" customHeight="1" x14ac:dyDescent="0.25">
      <c r="A862" s="28"/>
      <c r="B862" s="23"/>
      <c r="C862" s="23"/>
      <c r="D862" s="137"/>
      <c r="E862" s="147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</row>
    <row r="863" spans="1:17" ht="12.75" customHeight="1" x14ac:dyDescent="0.25">
      <c r="A863" s="28"/>
      <c r="B863" s="23"/>
      <c r="C863" s="23"/>
      <c r="D863" s="137"/>
      <c r="E863" s="147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</row>
    <row r="864" spans="1:17" ht="12.75" customHeight="1" x14ac:dyDescent="0.25">
      <c r="A864" s="28"/>
      <c r="B864" s="23"/>
      <c r="C864" s="23"/>
      <c r="D864" s="137"/>
      <c r="E864" s="147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</row>
    <row r="865" spans="1:17" ht="12.75" customHeight="1" x14ac:dyDescent="0.25">
      <c r="A865" s="28"/>
      <c r="B865" s="23"/>
      <c r="C865" s="23"/>
      <c r="D865" s="137"/>
      <c r="E865" s="147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</row>
    <row r="866" spans="1:17" ht="12.75" customHeight="1" x14ac:dyDescent="0.25">
      <c r="A866" s="28"/>
      <c r="B866" s="23"/>
      <c r="C866" s="23"/>
      <c r="D866" s="137"/>
      <c r="E866" s="147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</row>
    <row r="867" spans="1:17" ht="12.75" customHeight="1" x14ac:dyDescent="0.25">
      <c r="A867" s="28"/>
      <c r="B867" s="23"/>
      <c r="C867" s="23"/>
      <c r="D867" s="137"/>
      <c r="E867" s="147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</row>
    <row r="868" spans="1:17" ht="12.75" customHeight="1" x14ac:dyDescent="0.25">
      <c r="A868" s="28"/>
      <c r="B868" s="23"/>
      <c r="C868" s="23"/>
      <c r="D868" s="137"/>
      <c r="E868" s="147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</row>
    <row r="869" spans="1:17" ht="12.75" customHeight="1" x14ac:dyDescent="0.25">
      <c r="A869" s="28"/>
      <c r="B869" s="23"/>
      <c r="C869" s="23"/>
      <c r="D869" s="137"/>
      <c r="E869" s="147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</row>
    <row r="870" spans="1:17" ht="12.75" customHeight="1" x14ac:dyDescent="0.25">
      <c r="A870" s="28"/>
      <c r="B870" s="23"/>
      <c r="C870" s="23"/>
      <c r="D870" s="137"/>
      <c r="E870" s="147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</row>
    <row r="871" spans="1:17" ht="12.75" customHeight="1" x14ac:dyDescent="0.25">
      <c r="A871" s="28"/>
      <c r="B871" s="23"/>
      <c r="C871" s="23"/>
      <c r="D871" s="137"/>
      <c r="E871" s="147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</row>
    <row r="872" spans="1:17" ht="12.75" customHeight="1" x14ac:dyDescent="0.25">
      <c r="A872" s="28"/>
      <c r="B872" s="23"/>
      <c r="C872" s="23"/>
      <c r="D872" s="137"/>
      <c r="E872" s="147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</row>
    <row r="873" spans="1:17" ht="12.75" customHeight="1" x14ac:dyDescent="0.25">
      <c r="A873" s="28"/>
      <c r="B873" s="23"/>
      <c r="C873" s="23"/>
      <c r="D873" s="137"/>
      <c r="E873" s="147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</row>
    <row r="874" spans="1:17" ht="12.75" customHeight="1" x14ac:dyDescent="0.25">
      <c r="A874" s="28"/>
      <c r="B874" s="23"/>
      <c r="C874" s="23"/>
      <c r="D874" s="137"/>
      <c r="E874" s="147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</row>
    <row r="875" spans="1:17" ht="12.75" customHeight="1" x14ac:dyDescent="0.25">
      <c r="A875" s="28"/>
      <c r="B875" s="23"/>
      <c r="C875" s="23"/>
      <c r="D875" s="137"/>
      <c r="E875" s="147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</row>
    <row r="876" spans="1:17" ht="12.75" customHeight="1" x14ac:dyDescent="0.25">
      <c r="A876" s="28"/>
      <c r="B876" s="23"/>
      <c r="C876" s="23"/>
      <c r="D876" s="137"/>
      <c r="E876" s="147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</row>
    <row r="877" spans="1:17" ht="12.75" customHeight="1" x14ac:dyDescent="0.25">
      <c r="A877" s="28"/>
      <c r="B877" s="23"/>
      <c r="C877" s="23"/>
      <c r="D877" s="137"/>
      <c r="E877" s="147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</row>
    <row r="878" spans="1:17" ht="12.75" customHeight="1" x14ac:dyDescent="0.25">
      <c r="A878" s="28"/>
      <c r="B878" s="23"/>
      <c r="C878" s="23"/>
      <c r="D878" s="137"/>
      <c r="E878" s="147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</row>
    <row r="879" spans="1:17" ht="12.75" customHeight="1" x14ac:dyDescent="0.25">
      <c r="A879" s="28"/>
      <c r="B879" s="23"/>
      <c r="C879" s="23"/>
      <c r="D879" s="137"/>
      <c r="E879" s="147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</row>
    <row r="880" spans="1:17" ht="12.75" customHeight="1" x14ac:dyDescent="0.25">
      <c r="A880" s="28"/>
      <c r="B880" s="23"/>
      <c r="C880" s="23"/>
      <c r="D880" s="137"/>
      <c r="E880" s="147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</row>
    <row r="881" spans="1:17" ht="12.75" customHeight="1" x14ac:dyDescent="0.25">
      <c r="A881" s="28"/>
      <c r="B881" s="23"/>
      <c r="C881" s="23"/>
      <c r="D881" s="137"/>
      <c r="E881" s="147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</row>
    <row r="882" spans="1:17" ht="12.75" customHeight="1" x14ac:dyDescent="0.25">
      <c r="A882" s="28"/>
      <c r="B882" s="23"/>
      <c r="C882" s="23"/>
      <c r="D882" s="137"/>
      <c r="E882" s="147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</row>
    <row r="883" spans="1:17" ht="12.75" customHeight="1" x14ac:dyDescent="0.25">
      <c r="A883" s="28"/>
      <c r="B883" s="23"/>
      <c r="C883" s="23"/>
      <c r="D883" s="137"/>
      <c r="E883" s="147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</row>
    <row r="884" spans="1:17" ht="12.75" customHeight="1" x14ac:dyDescent="0.25">
      <c r="A884" s="28"/>
      <c r="B884" s="23"/>
      <c r="C884" s="23"/>
      <c r="D884" s="137"/>
      <c r="E884" s="147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</row>
    <row r="885" spans="1:17" ht="12.75" customHeight="1" x14ac:dyDescent="0.25">
      <c r="A885" s="28"/>
      <c r="B885" s="23"/>
      <c r="C885" s="23"/>
      <c r="D885" s="137"/>
      <c r="E885" s="147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</row>
    <row r="886" spans="1:17" ht="12.75" customHeight="1" x14ac:dyDescent="0.25">
      <c r="A886" s="28"/>
      <c r="B886" s="23"/>
      <c r="C886" s="23"/>
      <c r="D886" s="137"/>
      <c r="E886" s="147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</row>
    <row r="887" spans="1:17" ht="12.75" customHeight="1" x14ac:dyDescent="0.25">
      <c r="A887" s="28"/>
      <c r="B887" s="23"/>
      <c r="C887" s="23"/>
      <c r="D887" s="137"/>
      <c r="E887" s="147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</row>
    <row r="888" spans="1:17" ht="12.75" customHeight="1" x14ac:dyDescent="0.25">
      <c r="A888" s="28"/>
      <c r="B888" s="23"/>
      <c r="C888" s="23"/>
      <c r="D888" s="137"/>
      <c r="E888" s="147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</row>
    <row r="889" spans="1:17" ht="12.75" customHeight="1" x14ac:dyDescent="0.25">
      <c r="A889" s="28"/>
      <c r="B889" s="23"/>
      <c r="C889" s="23"/>
      <c r="D889" s="137"/>
      <c r="E889" s="147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</row>
    <row r="890" spans="1:17" ht="12.75" customHeight="1" x14ac:dyDescent="0.25">
      <c r="A890" s="28"/>
      <c r="B890" s="23"/>
      <c r="C890" s="23"/>
      <c r="D890" s="137"/>
      <c r="E890" s="147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</row>
    <row r="891" spans="1:17" ht="12.75" customHeight="1" x14ac:dyDescent="0.25">
      <c r="A891" s="28"/>
      <c r="B891" s="23"/>
      <c r="C891" s="23"/>
      <c r="D891" s="137"/>
      <c r="E891" s="147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</row>
    <row r="892" spans="1:17" ht="12.75" customHeight="1" x14ac:dyDescent="0.25">
      <c r="A892" s="28"/>
      <c r="B892" s="23"/>
      <c r="C892" s="23"/>
      <c r="D892" s="137"/>
      <c r="E892" s="147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</row>
    <row r="893" spans="1:17" ht="12.75" customHeight="1" x14ac:dyDescent="0.25">
      <c r="A893" s="28"/>
      <c r="B893" s="23"/>
      <c r="C893" s="23"/>
      <c r="D893" s="137"/>
      <c r="E893" s="147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</row>
    <row r="894" spans="1:17" ht="12.75" customHeight="1" x14ac:dyDescent="0.25">
      <c r="A894" s="28"/>
      <c r="B894" s="23"/>
      <c r="C894" s="23"/>
      <c r="D894" s="137"/>
      <c r="E894" s="147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</row>
    <row r="895" spans="1:17" ht="12.75" customHeight="1" x14ac:dyDescent="0.25">
      <c r="A895" s="28"/>
      <c r="B895" s="23"/>
      <c r="C895" s="23"/>
      <c r="D895" s="137"/>
      <c r="E895" s="147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</row>
    <row r="896" spans="1:17" ht="12.75" customHeight="1" x14ac:dyDescent="0.25">
      <c r="A896" s="28"/>
      <c r="B896" s="23"/>
      <c r="C896" s="23"/>
      <c r="D896" s="137"/>
      <c r="E896" s="147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</row>
    <row r="897" spans="1:17" ht="12.75" customHeight="1" x14ac:dyDescent="0.25">
      <c r="A897" s="28"/>
      <c r="B897" s="23"/>
      <c r="C897" s="23"/>
      <c r="D897" s="137"/>
      <c r="E897" s="147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</row>
    <row r="898" spans="1:17" ht="12.75" customHeight="1" x14ac:dyDescent="0.25">
      <c r="A898" s="28"/>
      <c r="B898" s="23"/>
      <c r="C898" s="23"/>
      <c r="D898" s="137"/>
      <c r="E898" s="147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</row>
    <row r="899" spans="1:17" ht="12.75" customHeight="1" x14ac:dyDescent="0.25">
      <c r="A899" s="28"/>
      <c r="B899" s="23"/>
      <c r="C899" s="23"/>
      <c r="D899" s="137"/>
      <c r="E899" s="147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</row>
    <row r="900" spans="1:17" ht="12.75" customHeight="1" x14ac:dyDescent="0.25">
      <c r="A900" s="28"/>
      <c r="B900" s="23"/>
      <c r="C900" s="23"/>
      <c r="D900" s="137"/>
      <c r="E900" s="147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</row>
    <row r="901" spans="1:17" ht="12.75" customHeight="1" x14ac:dyDescent="0.25">
      <c r="A901" s="28"/>
      <c r="B901" s="23"/>
      <c r="C901" s="23"/>
      <c r="D901" s="137"/>
      <c r="E901" s="147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</row>
    <row r="902" spans="1:17" ht="12.75" customHeight="1" x14ac:dyDescent="0.25">
      <c r="A902" s="28"/>
      <c r="B902" s="23"/>
      <c r="C902" s="23"/>
      <c r="D902" s="137"/>
      <c r="E902" s="147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</row>
    <row r="903" spans="1:17" ht="12.75" customHeight="1" x14ac:dyDescent="0.25">
      <c r="A903" s="28"/>
      <c r="B903" s="23"/>
      <c r="C903" s="23"/>
      <c r="D903" s="137"/>
      <c r="E903" s="147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</row>
    <row r="904" spans="1:17" ht="12.75" customHeight="1" x14ac:dyDescent="0.25">
      <c r="A904" s="28"/>
      <c r="B904" s="23"/>
      <c r="C904" s="23"/>
      <c r="D904" s="137"/>
      <c r="E904" s="147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</row>
    <row r="905" spans="1:17" ht="12.75" customHeight="1" x14ac:dyDescent="0.25">
      <c r="A905" s="28"/>
      <c r="B905" s="23"/>
      <c r="C905" s="23"/>
      <c r="D905" s="137"/>
      <c r="E905" s="147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</row>
    <row r="906" spans="1:17" ht="12.75" customHeight="1" x14ac:dyDescent="0.25">
      <c r="A906" s="28"/>
      <c r="B906" s="23"/>
      <c r="C906" s="23"/>
      <c r="D906" s="137"/>
      <c r="E906" s="147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</row>
    <row r="907" spans="1:17" ht="12.75" customHeight="1" x14ac:dyDescent="0.25">
      <c r="A907" s="28"/>
      <c r="B907" s="23"/>
      <c r="C907" s="23"/>
      <c r="D907" s="137"/>
      <c r="E907" s="147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</row>
    <row r="908" spans="1:17" ht="12.75" customHeight="1" x14ac:dyDescent="0.25">
      <c r="A908" s="28"/>
      <c r="B908" s="23"/>
      <c r="C908" s="23"/>
      <c r="D908" s="137"/>
      <c r="E908" s="147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</row>
    <row r="909" spans="1:17" ht="12.75" customHeight="1" x14ac:dyDescent="0.25">
      <c r="A909" s="28"/>
      <c r="B909" s="23"/>
      <c r="C909" s="23"/>
      <c r="D909" s="137"/>
      <c r="E909" s="147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</row>
    <row r="910" spans="1:17" ht="12.75" customHeight="1" x14ac:dyDescent="0.25">
      <c r="A910" s="28"/>
      <c r="B910" s="23"/>
      <c r="C910" s="23"/>
      <c r="D910" s="137"/>
      <c r="E910" s="147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</row>
    <row r="911" spans="1:17" ht="12.75" customHeight="1" x14ac:dyDescent="0.25">
      <c r="A911" s="28"/>
      <c r="B911" s="23"/>
      <c r="C911" s="23"/>
      <c r="D911" s="137"/>
      <c r="E911" s="147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</row>
    <row r="912" spans="1:17" ht="12.75" customHeight="1" x14ac:dyDescent="0.25">
      <c r="A912" s="28"/>
      <c r="B912" s="23"/>
      <c r="C912" s="23"/>
      <c r="D912" s="137"/>
      <c r="E912" s="147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</row>
    <row r="913" spans="1:17" ht="12.75" customHeight="1" x14ac:dyDescent="0.25">
      <c r="A913" s="28"/>
      <c r="B913" s="23"/>
      <c r="C913" s="23"/>
      <c r="D913" s="137"/>
      <c r="E913" s="147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</row>
    <row r="914" spans="1:17" ht="12.75" customHeight="1" x14ac:dyDescent="0.25">
      <c r="A914" s="28"/>
      <c r="B914" s="23"/>
      <c r="C914" s="23"/>
      <c r="D914" s="137"/>
      <c r="E914" s="147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</row>
    <row r="915" spans="1:17" ht="12.75" customHeight="1" x14ac:dyDescent="0.25">
      <c r="A915" s="28"/>
      <c r="B915" s="23"/>
      <c r="C915" s="23"/>
      <c r="D915" s="137"/>
      <c r="E915" s="147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</row>
    <row r="916" spans="1:17" ht="12.75" customHeight="1" x14ac:dyDescent="0.25">
      <c r="A916" s="28"/>
      <c r="B916" s="23"/>
      <c r="C916" s="23"/>
      <c r="D916" s="137"/>
      <c r="E916" s="147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</row>
    <row r="917" spans="1:17" ht="12.75" customHeight="1" x14ac:dyDescent="0.25">
      <c r="A917" s="28"/>
      <c r="B917" s="23"/>
      <c r="C917" s="23"/>
      <c r="D917" s="137"/>
      <c r="E917" s="147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</row>
    <row r="918" spans="1:17" ht="12.75" customHeight="1" x14ac:dyDescent="0.25">
      <c r="A918" s="28"/>
      <c r="B918" s="23"/>
      <c r="C918" s="23"/>
      <c r="D918" s="137"/>
      <c r="E918" s="147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</row>
    <row r="919" spans="1:17" ht="12.75" customHeight="1" x14ac:dyDescent="0.25">
      <c r="A919" s="28"/>
      <c r="B919" s="23"/>
      <c r="C919" s="23"/>
      <c r="D919" s="137"/>
      <c r="E919" s="147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</row>
    <row r="920" spans="1:17" ht="12.75" customHeight="1" x14ac:dyDescent="0.25">
      <c r="A920" s="28"/>
      <c r="B920" s="23"/>
      <c r="C920" s="23"/>
      <c r="D920" s="137"/>
      <c r="E920" s="147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</row>
    <row r="921" spans="1:17" ht="12.75" customHeight="1" x14ac:dyDescent="0.25">
      <c r="A921" s="28"/>
      <c r="B921" s="23"/>
      <c r="C921" s="23"/>
      <c r="D921" s="137"/>
      <c r="E921" s="147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</row>
    <row r="922" spans="1:17" ht="12.75" customHeight="1" x14ac:dyDescent="0.25">
      <c r="A922" s="28"/>
      <c r="B922" s="23"/>
      <c r="C922" s="23"/>
      <c r="D922" s="137"/>
      <c r="E922" s="147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</row>
    <row r="923" spans="1:17" ht="12.75" customHeight="1" x14ac:dyDescent="0.25">
      <c r="A923" s="28"/>
      <c r="B923" s="23"/>
      <c r="C923" s="23"/>
      <c r="D923" s="137"/>
      <c r="E923" s="147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</row>
    <row r="924" spans="1:17" ht="12.75" customHeight="1" x14ac:dyDescent="0.25">
      <c r="A924" s="28"/>
      <c r="B924" s="23"/>
      <c r="C924" s="23"/>
      <c r="D924" s="137"/>
      <c r="E924" s="147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</row>
    <row r="925" spans="1:17" ht="12.75" customHeight="1" x14ac:dyDescent="0.25">
      <c r="A925" s="28"/>
      <c r="B925" s="23"/>
      <c r="C925" s="23"/>
      <c r="D925" s="137"/>
      <c r="E925" s="147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</row>
    <row r="926" spans="1:17" ht="12.75" customHeight="1" x14ac:dyDescent="0.25">
      <c r="A926" s="28"/>
      <c r="B926" s="23"/>
      <c r="C926" s="23"/>
      <c r="D926" s="137"/>
      <c r="E926" s="147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</row>
    <row r="927" spans="1:17" ht="12.75" customHeight="1" x14ac:dyDescent="0.25">
      <c r="A927" s="28"/>
      <c r="B927" s="23"/>
      <c r="C927" s="23"/>
      <c r="D927" s="137"/>
      <c r="E927" s="147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</row>
    <row r="928" spans="1:17" ht="12.75" customHeight="1" x14ac:dyDescent="0.25">
      <c r="A928" s="28"/>
      <c r="B928" s="23"/>
      <c r="C928" s="23"/>
      <c r="D928" s="137"/>
      <c r="E928" s="147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</row>
    <row r="929" spans="1:17" ht="12.75" customHeight="1" x14ac:dyDescent="0.25">
      <c r="A929" s="28"/>
      <c r="B929" s="23"/>
      <c r="C929" s="23"/>
      <c r="D929" s="137"/>
      <c r="E929" s="147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</row>
    <row r="930" spans="1:17" ht="12.75" customHeight="1" x14ac:dyDescent="0.25">
      <c r="A930" s="28"/>
      <c r="B930" s="23"/>
      <c r="C930" s="23"/>
      <c r="D930" s="137"/>
      <c r="E930" s="147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</row>
    <row r="931" spans="1:17" ht="12.75" customHeight="1" x14ac:dyDescent="0.25">
      <c r="A931" s="28"/>
      <c r="B931" s="23"/>
      <c r="C931" s="23"/>
      <c r="D931" s="137"/>
      <c r="E931" s="147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</row>
    <row r="932" spans="1:17" ht="12.75" customHeight="1" x14ac:dyDescent="0.25">
      <c r="A932" s="28"/>
      <c r="B932" s="23"/>
      <c r="C932" s="23"/>
      <c r="D932" s="137"/>
      <c r="E932" s="147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</row>
    <row r="933" spans="1:17" ht="12.75" customHeight="1" x14ac:dyDescent="0.25">
      <c r="A933" s="28"/>
      <c r="B933" s="23"/>
      <c r="C933" s="23"/>
      <c r="D933" s="137"/>
      <c r="E933" s="147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</row>
    <row r="934" spans="1:17" ht="12.75" customHeight="1" x14ac:dyDescent="0.25">
      <c r="A934" s="28"/>
      <c r="B934" s="23"/>
      <c r="C934" s="23"/>
      <c r="D934" s="137"/>
      <c r="E934" s="147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</row>
    <row r="935" spans="1:17" ht="12.75" customHeight="1" x14ac:dyDescent="0.25">
      <c r="A935" s="28"/>
      <c r="B935" s="23"/>
      <c r="C935" s="23"/>
      <c r="D935" s="137"/>
      <c r="E935" s="147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</row>
    <row r="936" spans="1:17" ht="12.75" customHeight="1" x14ac:dyDescent="0.25">
      <c r="A936" s="28"/>
      <c r="B936" s="23"/>
      <c r="C936" s="23"/>
      <c r="D936" s="137"/>
      <c r="E936" s="147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</row>
    <row r="937" spans="1:17" ht="12.75" customHeight="1" x14ac:dyDescent="0.25">
      <c r="A937" s="28"/>
      <c r="B937" s="23"/>
      <c r="C937" s="23"/>
      <c r="D937" s="137"/>
      <c r="E937" s="147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</row>
    <row r="938" spans="1:17" ht="12.75" customHeight="1" x14ac:dyDescent="0.25">
      <c r="A938" s="28"/>
      <c r="B938" s="23"/>
      <c r="C938" s="23"/>
      <c r="D938" s="137"/>
      <c r="E938" s="147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</row>
    <row r="939" spans="1:17" ht="12.75" customHeight="1" x14ac:dyDescent="0.25">
      <c r="A939" s="28"/>
      <c r="B939" s="23"/>
      <c r="C939" s="23"/>
      <c r="D939" s="137"/>
      <c r="E939" s="147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</row>
    <row r="940" spans="1:17" ht="12.75" customHeight="1" x14ac:dyDescent="0.25">
      <c r="A940" s="28"/>
      <c r="B940" s="23"/>
      <c r="C940" s="23"/>
      <c r="D940" s="137"/>
      <c r="E940" s="147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</row>
    <row r="941" spans="1:17" ht="12.75" customHeight="1" x14ac:dyDescent="0.25">
      <c r="A941" s="28"/>
      <c r="B941" s="23"/>
      <c r="C941" s="23"/>
      <c r="D941" s="137"/>
      <c r="E941" s="147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</row>
    <row r="942" spans="1:17" ht="12.75" customHeight="1" x14ac:dyDescent="0.25">
      <c r="A942" s="28"/>
      <c r="B942" s="23"/>
      <c r="C942" s="23"/>
      <c r="D942" s="137"/>
      <c r="E942" s="147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</row>
    <row r="943" spans="1:17" ht="12.75" customHeight="1" x14ac:dyDescent="0.25">
      <c r="A943" s="28"/>
      <c r="B943" s="23"/>
      <c r="C943" s="23"/>
      <c r="D943" s="137"/>
      <c r="E943" s="147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</row>
    <row r="944" spans="1:17" ht="12.75" customHeight="1" x14ac:dyDescent="0.25">
      <c r="A944" s="28"/>
      <c r="B944" s="23"/>
      <c r="C944" s="23"/>
      <c r="D944" s="137"/>
      <c r="E944" s="147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</row>
    <row r="945" spans="1:17" ht="12.75" customHeight="1" x14ac:dyDescent="0.25">
      <c r="A945" s="28"/>
      <c r="B945" s="23"/>
      <c r="C945" s="23"/>
      <c r="D945" s="137"/>
      <c r="E945" s="147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</row>
    <row r="946" spans="1:17" ht="12.75" customHeight="1" x14ac:dyDescent="0.25">
      <c r="A946" s="28"/>
      <c r="B946" s="23"/>
      <c r="C946" s="23"/>
      <c r="D946" s="137"/>
      <c r="E946" s="147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</row>
    <row r="947" spans="1:17" ht="12.75" customHeight="1" x14ac:dyDescent="0.25">
      <c r="A947" s="28"/>
      <c r="B947" s="23"/>
      <c r="C947" s="23"/>
      <c r="D947" s="137"/>
      <c r="E947" s="147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</row>
    <row r="948" spans="1:17" ht="12.75" customHeight="1" x14ac:dyDescent="0.25">
      <c r="A948" s="28"/>
      <c r="B948" s="23"/>
      <c r="C948" s="23"/>
      <c r="D948" s="137"/>
      <c r="E948" s="147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</row>
    <row r="949" spans="1:17" ht="12.75" customHeight="1" x14ac:dyDescent="0.25">
      <c r="A949" s="28"/>
      <c r="B949" s="23"/>
      <c r="C949" s="23"/>
      <c r="D949" s="137"/>
      <c r="E949" s="147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</row>
    <row r="950" spans="1:17" ht="12.75" customHeight="1" x14ac:dyDescent="0.25">
      <c r="A950" s="28"/>
      <c r="B950" s="23"/>
      <c r="C950" s="23"/>
      <c r="D950" s="137"/>
      <c r="E950" s="147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</row>
    <row r="951" spans="1:17" ht="12.75" customHeight="1" x14ac:dyDescent="0.25">
      <c r="A951" s="28"/>
      <c r="B951" s="23"/>
      <c r="C951" s="23"/>
      <c r="D951" s="137"/>
      <c r="E951" s="147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</row>
    <row r="952" spans="1:17" ht="12.75" customHeight="1" x14ac:dyDescent="0.25">
      <c r="A952" s="28"/>
      <c r="B952" s="23"/>
      <c r="C952" s="23"/>
      <c r="D952" s="137"/>
      <c r="E952" s="147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</row>
    <row r="953" spans="1:17" ht="12.75" customHeight="1" x14ac:dyDescent="0.25">
      <c r="A953" s="28"/>
      <c r="B953" s="23"/>
      <c r="C953" s="23"/>
      <c r="D953" s="137"/>
      <c r="E953" s="147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</row>
    <row r="954" spans="1:17" ht="12.75" customHeight="1" x14ac:dyDescent="0.25">
      <c r="A954" s="28"/>
      <c r="B954" s="23"/>
      <c r="C954" s="23"/>
      <c r="D954" s="137"/>
      <c r="E954" s="147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</row>
  </sheetData>
  <autoFilter ref="A7:Q67" xr:uid="{00000000-0009-0000-0000-000005000000}"/>
  <mergeCells count="17">
    <mergeCell ref="E1:F1"/>
    <mergeCell ref="G1:K1"/>
    <mergeCell ref="E2:F2"/>
    <mergeCell ref="G2:K2"/>
    <mergeCell ref="E3:F3"/>
    <mergeCell ref="G3:K3"/>
    <mergeCell ref="G4:K4"/>
    <mergeCell ref="G5:K5"/>
    <mergeCell ref="A70:E70"/>
    <mergeCell ref="F70:G70"/>
    <mergeCell ref="E4:F4"/>
    <mergeCell ref="E5:F5"/>
    <mergeCell ref="A65:E65"/>
    <mergeCell ref="A66:E66"/>
    <mergeCell ref="A67:E67"/>
    <mergeCell ref="A69:E69"/>
    <mergeCell ref="F69:G69"/>
  </mergeCells>
  <pageMargins left="0.25" right="0.25" top="0.75" bottom="0.75" header="0.3" footer="0.3"/>
  <pageSetup scale="10" orientation="landscape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C99"/>
    <pageSetUpPr fitToPage="1"/>
  </sheetPr>
  <dimension ref="A1:Q960"/>
  <sheetViews>
    <sheetView zoomScaleNormal="100" workbookViewId="0">
      <selection activeCell="B8" sqref="B8:B59"/>
    </sheetView>
  </sheetViews>
  <sheetFormatPr baseColWidth="10" defaultColWidth="14.42578125" defaultRowHeight="15" customHeight="1" x14ac:dyDescent="0.25"/>
  <cols>
    <col min="1" max="1" width="5.42578125" style="16" customWidth="1"/>
    <col min="2" max="2" width="47.140625" style="16" bestFit="1" customWidth="1"/>
    <col min="3" max="3" width="5.42578125" style="16" customWidth="1"/>
    <col min="4" max="5" width="8.42578125" style="148" customWidth="1"/>
    <col min="6" max="6" width="8" style="16" customWidth="1"/>
    <col min="7" max="7" width="7" style="16" customWidth="1"/>
    <col min="8" max="8" width="7.7109375" style="16" customWidth="1"/>
    <col min="9" max="9" width="8.7109375" style="16" bestFit="1" customWidth="1"/>
    <col min="10" max="17" width="7.7109375" style="16" customWidth="1"/>
    <col min="18" max="16384" width="14.42578125" style="16"/>
  </cols>
  <sheetData>
    <row r="1" spans="1:17" ht="12.75" customHeight="1" x14ac:dyDescent="0.25">
      <c r="A1" s="28"/>
      <c r="B1" s="23"/>
      <c r="C1" s="23"/>
      <c r="D1" s="137"/>
      <c r="E1" s="187" t="s">
        <v>26</v>
      </c>
      <c r="F1" s="188"/>
      <c r="G1" s="189" t="s">
        <v>24</v>
      </c>
      <c r="H1" s="190"/>
      <c r="I1" s="190"/>
      <c r="J1" s="190"/>
      <c r="K1" s="188"/>
      <c r="L1" s="23"/>
      <c r="M1" s="23"/>
      <c r="N1" s="23"/>
      <c r="O1" s="23"/>
      <c r="P1" s="23"/>
      <c r="Q1" s="23"/>
    </row>
    <row r="2" spans="1:17" ht="12.75" customHeight="1" x14ac:dyDescent="0.25">
      <c r="A2" s="28"/>
      <c r="B2" s="23"/>
      <c r="C2" s="23"/>
      <c r="D2" s="137"/>
      <c r="E2" s="187" t="s">
        <v>27</v>
      </c>
      <c r="F2" s="188"/>
      <c r="G2" s="189" t="s">
        <v>25</v>
      </c>
      <c r="H2" s="190"/>
      <c r="I2" s="190"/>
      <c r="J2" s="190"/>
      <c r="K2" s="188"/>
      <c r="L2" s="23"/>
      <c r="M2" s="23"/>
      <c r="N2" s="23"/>
      <c r="O2" s="23"/>
      <c r="P2" s="23"/>
      <c r="Q2" s="23"/>
    </row>
    <row r="3" spans="1:17" ht="12.75" customHeight="1" x14ac:dyDescent="0.25">
      <c r="A3" s="28"/>
      <c r="B3" s="23"/>
      <c r="C3" s="23"/>
      <c r="D3" s="137"/>
      <c r="E3" s="187" t="s">
        <v>28</v>
      </c>
      <c r="F3" s="188"/>
      <c r="G3" s="189">
        <v>2015</v>
      </c>
      <c r="H3" s="190"/>
      <c r="I3" s="190"/>
      <c r="J3" s="190"/>
      <c r="K3" s="188"/>
      <c r="L3" s="23"/>
      <c r="M3" s="23"/>
      <c r="N3" s="23"/>
      <c r="O3" s="23"/>
      <c r="P3" s="23"/>
      <c r="Q3" s="23"/>
    </row>
    <row r="4" spans="1:17" ht="12.75" customHeight="1" x14ac:dyDescent="0.25">
      <c r="A4" s="28"/>
      <c r="B4" s="28"/>
      <c r="C4" s="28"/>
      <c r="D4" s="138"/>
      <c r="E4" s="187" t="s">
        <v>29</v>
      </c>
      <c r="F4" s="188"/>
      <c r="G4" s="189">
        <v>3</v>
      </c>
      <c r="H4" s="190"/>
      <c r="I4" s="190"/>
      <c r="J4" s="190"/>
      <c r="K4" s="188"/>
      <c r="L4" s="23"/>
      <c r="M4" s="23"/>
      <c r="N4" s="23"/>
      <c r="O4" s="23"/>
      <c r="P4" s="23"/>
      <c r="Q4" s="23"/>
    </row>
    <row r="5" spans="1:17" ht="12.75" customHeight="1" x14ac:dyDescent="0.25">
      <c r="A5" s="28"/>
      <c r="B5" s="28"/>
      <c r="C5" s="28"/>
      <c r="D5" s="138"/>
      <c r="E5" s="139"/>
      <c r="F5" s="32"/>
      <c r="G5" s="33"/>
      <c r="H5" s="33"/>
      <c r="I5" s="33"/>
      <c r="J5" s="33"/>
      <c r="K5" s="33"/>
      <c r="L5" s="23"/>
      <c r="M5" s="23"/>
      <c r="N5" s="23"/>
      <c r="O5" s="23"/>
      <c r="P5" s="23"/>
      <c r="Q5" s="23"/>
    </row>
    <row r="6" spans="1:17" ht="12.75" customHeight="1" x14ac:dyDescent="0.25">
      <c r="A6" s="28"/>
      <c r="B6" s="28"/>
      <c r="C6" s="28"/>
      <c r="D6" s="138"/>
      <c r="E6" s="139" t="s">
        <v>168</v>
      </c>
      <c r="F6" s="32"/>
      <c r="G6" s="33"/>
      <c r="H6" s="33"/>
      <c r="I6" s="33"/>
      <c r="J6" s="33"/>
      <c r="K6" s="33"/>
      <c r="L6" s="23"/>
      <c r="M6" s="23"/>
      <c r="N6" s="23"/>
      <c r="O6" s="23"/>
      <c r="P6" s="23"/>
      <c r="Q6" s="23"/>
    </row>
    <row r="7" spans="1:17" ht="12.75" customHeight="1" x14ac:dyDescent="0.25">
      <c r="A7" s="29" t="s">
        <v>0</v>
      </c>
      <c r="B7" s="30" t="s">
        <v>30</v>
      </c>
      <c r="C7" s="30" t="s">
        <v>31</v>
      </c>
      <c r="D7" s="140" t="s">
        <v>32</v>
      </c>
      <c r="E7" s="141" t="s">
        <v>1</v>
      </c>
      <c r="F7" s="31" t="s">
        <v>2</v>
      </c>
      <c r="G7" s="31" t="s">
        <v>3</v>
      </c>
      <c r="H7" s="31" t="s">
        <v>4</v>
      </c>
      <c r="I7" s="31" t="s">
        <v>5</v>
      </c>
      <c r="J7" s="31" t="s">
        <v>6</v>
      </c>
      <c r="K7" s="31" t="s">
        <v>7</v>
      </c>
      <c r="L7" s="31" t="s">
        <v>8</v>
      </c>
      <c r="M7" s="31" t="s">
        <v>9</v>
      </c>
      <c r="N7" s="31" t="s">
        <v>10</v>
      </c>
      <c r="O7" s="31" t="s">
        <v>11</v>
      </c>
      <c r="P7" s="31" t="s">
        <v>12</v>
      </c>
      <c r="Q7" s="31" t="s">
        <v>13</v>
      </c>
    </row>
    <row r="8" spans="1:17" ht="12.75" customHeight="1" x14ac:dyDescent="0.25">
      <c r="A8" s="38">
        <v>8</v>
      </c>
      <c r="B8" s="214" t="s">
        <v>35</v>
      </c>
      <c r="C8" s="40" t="s">
        <v>16</v>
      </c>
      <c r="D8" s="142">
        <v>3.9</v>
      </c>
      <c r="E8" s="143">
        <f t="shared" ref="E8:E39" si="0">D8*A8</f>
        <v>31.2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</row>
    <row r="9" spans="1:17" ht="12.75" customHeight="1" x14ac:dyDescent="0.25">
      <c r="A9" s="38">
        <v>1</v>
      </c>
      <c r="B9" s="213" t="s">
        <v>37</v>
      </c>
      <c r="C9" s="40" t="s">
        <v>16</v>
      </c>
      <c r="D9" s="142">
        <v>7.65</v>
      </c>
      <c r="E9" s="143">
        <f t="shared" si="0"/>
        <v>7.65</v>
      </c>
      <c r="F9" s="37">
        <v>1</v>
      </c>
      <c r="G9" s="37"/>
      <c r="H9" s="37">
        <v>1</v>
      </c>
      <c r="I9" s="37"/>
      <c r="J9" s="37">
        <v>1</v>
      </c>
      <c r="K9" s="37"/>
      <c r="L9" s="37">
        <v>1</v>
      </c>
      <c r="M9" s="37"/>
      <c r="N9" s="37">
        <v>1</v>
      </c>
      <c r="O9" s="37"/>
      <c r="P9" s="37">
        <v>1</v>
      </c>
      <c r="Q9" s="37"/>
    </row>
    <row r="10" spans="1:17" ht="12.75" customHeight="1" x14ac:dyDescent="0.25">
      <c r="A10" s="38">
        <v>1</v>
      </c>
      <c r="B10" s="213" t="s">
        <v>42</v>
      </c>
      <c r="C10" s="40" t="s">
        <v>16</v>
      </c>
      <c r="D10" s="142">
        <v>8</v>
      </c>
      <c r="E10" s="143">
        <f t="shared" si="0"/>
        <v>8</v>
      </c>
      <c r="F10" s="37">
        <v>1</v>
      </c>
      <c r="G10" s="37"/>
      <c r="H10" s="37"/>
      <c r="I10" s="37"/>
      <c r="J10" s="37"/>
      <c r="K10" s="37"/>
      <c r="L10" s="37">
        <v>1</v>
      </c>
      <c r="M10" s="37"/>
      <c r="N10" s="37"/>
      <c r="O10" s="37"/>
      <c r="P10" s="37"/>
      <c r="Q10" s="37"/>
    </row>
    <row r="11" spans="1:17" ht="12.75" customHeight="1" x14ac:dyDescent="0.25">
      <c r="A11" s="38">
        <v>3</v>
      </c>
      <c r="B11" s="214" t="s">
        <v>96</v>
      </c>
      <c r="C11" s="40" t="s">
        <v>16</v>
      </c>
      <c r="D11" s="142">
        <v>3.9</v>
      </c>
      <c r="E11" s="143">
        <f t="shared" si="0"/>
        <v>11.7</v>
      </c>
      <c r="F11" s="37">
        <v>1</v>
      </c>
      <c r="G11" s="37"/>
      <c r="H11" s="37"/>
      <c r="I11" s="37"/>
      <c r="J11" s="37">
        <v>1</v>
      </c>
      <c r="K11" s="37"/>
      <c r="L11" s="37"/>
      <c r="M11" s="37"/>
      <c r="N11" s="37">
        <v>1</v>
      </c>
      <c r="O11" s="37"/>
      <c r="P11" s="37"/>
      <c r="Q11" s="37"/>
    </row>
    <row r="12" spans="1:17" ht="12.75" customHeight="1" x14ac:dyDescent="0.25">
      <c r="A12" s="38">
        <v>2</v>
      </c>
      <c r="B12" s="214" t="s">
        <v>33</v>
      </c>
      <c r="C12" s="40" t="s">
        <v>16</v>
      </c>
      <c r="D12" s="142">
        <v>3.9</v>
      </c>
      <c r="E12" s="143">
        <f t="shared" si="0"/>
        <v>7.8</v>
      </c>
      <c r="F12" s="37">
        <v>1</v>
      </c>
      <c r="G12" s="39"/>
      <c r="H12" s="37"/>
      <c r="I12" s="39"/>
      <c r="J12" s="37">
        <v>1</v>
      </c>
      <c r="K12" s="37"/>
      <c r="L12" s="37"/>
      <c r="M12" s="37"/>
      <c r="N12" s="37">
        <v>1</v>
      </c>
      <c r="O12" s="39"/>
      <c r="P12" s="37"/>
      <c r="Q12" s="39"/>
    </row>
    <row r="13" spans="1:17" ht="12.75" customHeight="1" x14ac:dyDescent="0.25">
      <c r="A13" s="38">
        <v>1</v>
      </c>
      <c r="B13" s="214" t="s">
        <v>41</v>
      </c>
      <c r="C13" s="40" t="s">
        <v>16</v>
      </c>
      <c r="D13" s="142">
        <v>5.0999999999999996</v>
      </c>
      <c r="E13" s="143">
        <f t="shared" si="0"/>
        <v>5.0999999999999996</v>
      </c>
      <c r="F13" s="37">
        <v>1</v>
      </c>
      <c r="G13" s="39"/>
      <c r="H13" s="39"/>
      <c r="I13" s="37"/>
      <c r="J13" s="37">
        <v>1</v>
      </c>
      <c r="K13" s="37"/>
      <c r="L13" s="37"/>
      <c r="M13" s="37"/>
      <c r="N13" s="37">
        <v>1</v>
      </c>
      <c r="O13" s="39"/>
      <c r="P13" s="39"/>
      <c r="Q13" s="37"/>
    </row>
    <row r="14" spans="1:17" ht="12.75" customHeight="1" x14ac:dyDescent="0.25">
      <c r="A14" s="38">
        <v>2</v>
      </c>
      <c r="B14" s="214" t="s">
        <v>34</v>
      </c>
      <c r="C14" s="40" t="s">
        <v>16</v>
      </c>
      <c r="D14" s="142">
        <v>5</v>
      </c>
      <c r="E14" s="143">
        <f t="shared" si="0"/>
        <v>10</v>
      </c>
      <c r="F14" s="37">
        <v>1</v>
      </c>
      <c r="G14" s="37"/>
      <c r="H14" s="37"/>
      <c r="I14" s="37"/>
      <c r="J14" s="37"/>
      <c r="K14" s="37">
        <v>1</v>
      </c>
      <c r="L14" s="37"/>
      <c r="M14" s="37"/>
      <c r="N14" s="37"/>
      <c r="O14" s="37"/>
      <c r="P14" s="37">
        <v>1</v>
      </c>
      <c r="Q14" s="37"/>
    </row>
    <row r="15" spans="1:17" ht="12.75" customHeight="1" x14ac:dyDescent="0.25">
      <c r="A15" s="41">
        <v>1</v>
      </c>
      <c r="B15" s="231" t="s">
        <v>40</v>
      </c>
      <c r="C15" s="40" t="s">
        <v>16</v>
      </c>
      <c r="D15" s="142">
        <v>3.5</v>
      </c>
      <c r="E15" s="143">
        <f t="shared" si="0"/>
        <v>3.5</v>
      </c>
      <c r="F15" s="37">
        <v>1</v>
      </c>
      <c r="G15" s="37"/>
      <c r="H15" s="37">
        <v>1</v>
      </c>
      <c r="I15" s="37"/>
      <c r="J15" s="37">
        <v>1</v>
      </c>
      <c r="K15" s="37"/>
      <c r="L15" s="37">
        <v>1</v>
      </c>
      <c r="M15" s="37"/>
      <c r="N15" s="37">
        <v>1</v>
      </c>
      <c r="O15" s="37"/>
      <c r="P15" s="37">
        <v>1</v>
      </c>
      <c r="Q15" s="37"/>
    </row>
    <row r="16" spans="1:17" ht="12.75" customHeight="1" x14ac:dyDescent="0.25">
      <c r="A16" s="38">
        <v>1</v>
      </c>
      <c r="B16" s="214" t="s">
        <v>39</v>
      </c>
      <c r="C16" s="40" t="s">
        <v>16</v>
      </c>
      <c r="D16" s="142">
        <v>3.5</v>
      </c>
      <c r="E16" s="143">
        <f t="shared" si="0"/>
        <v>3.5</v>
      </c>
      <c r="F16" s="37">
        <v>1</v>
      </c>
      <c r="G16" s="37"/>
      <c r="H16" s="37"/>
      <c r="I16" s="37"/>
      <c r="J16" s="37"/>
      <c r="K16" s="37"/>
      <c r="L16" s="37">
        <v>1</v>
      </c>
      <c r="M16" s="37"/>
      <c r="N16" s="37"/>
      <c r="O16" s="37"/>
      <c r="P16" s="37"/>
      <c r="Q16" s="37"/>
    </row>
    <row r="17" spans="1:17" ht="12.75" customHeight="1" x14ac:dyDescent="0.25">
      <c r="A17" s="38">
        <v>1</v>
      </c>
      <c r="B17" s="214" t="s">
        <v>38</v>
      </c>
      <c r="C17" s="40" t="s">
        <v>16</v>
      </c>
      <c r="D17" s="142">
        <v>3.5</v>
      </c>
      <c r="E17" s="143">
        <f t="shared" si="0"/>
        <v>3.5</v>
      </c>
      <c r="F17" s="37">
        <v>1</v>
      </c>
      <c r="G17" s="37"/>
      <c r="H17" s="37"/>
      <c r="I17" s="37"/>
      <c r="J17" s="37"/>
      <c r="K17" s="37">
        <v>1</v>
      </c>
      <c r="L17" s="37"/>
      <c r="M17" s="37"/>
      <c r="N17" s="37"/>
      <c r="O17" s="37"/>
      <c r="P17" s="37">
        <v>1</v>
      </c>
      <c r="Q17" s="37"/>
    </row>
    <row r="18" spans="1:17" ht="12.75" customHeight="1" x14ac:dyDescent="0.25">
      <c r="A18" s="44">
        <v>1</v>
      </c>
      <c r="B18" s="215" t="s">
        <v>44</v>
      </c>
      <c r="C18" s="44" t="s">
        <v>17</v>
      </c>
      <c r="D18" s="144">
        <v>10.5</v>
      </c>
      <c r="E18" s="145">
        <f t="shared" si="0"/>
        <v>10.5</v>
      </c>
      <c r="F18" s="44">
        <v>1</v>
      </c>
      <c r="G18" s="44"/>
      <c r="H18" s="44"/>
      <c r="I18" s="44"/>
      <c r="J18" s="44">
        <v>1</v>
      </c>
      <c r="K18" s="44"/>
      <c r="L18" s="44"/>
      <c r="M18" s="44"/>
      <c r="N18" s="44">
        <v>1</v>
      </c>
      <c r="O18" s="44"/>
      <c r="P18" s="44"/>
      <c r="Q18" s="44"/>
    </row>
    <row r="19" spans="1:17" ht="12.75" customHeight="1" x14ac:dyDescent="0.25">
      <c r="A19" s="44">
        <v>1</v>
      </c>
      <c r="B19" s="215" t="s">
        <v>45</v>
      </c>
      <c r="C19" s="44" t="s">
        <v>17</v>
      </c>
      <c r="D19" s="144">
        <v>5.95</v>
      </c>
      <c r="E19" s="145">
        <f t="shared" si="0"/>
        <v>5.95</v>
      </c>
      <c r="F19" s="44">
        <v>1</v>
      </c>
      <c r="G19" s="44"/>
      <c r="H19" s="44"/>
      <c r="I19" s="44"/>
      <c r="J19" s="44">
        <v>1</v>
      </c>
      <c r="K19" s="44"/>
      <c r="L19" s="44"/>
      <c r="M19" s="44"/>
      <c r="N19" s="44">
        <v>1</v>
      </c>
      <c r="O19" s="44"/>
      <c r="P19" s="44"/>
      <c r="Q19" s="44"/>
    </row>
    <row r="20" spans="1:17" ht="12.75" customHeight="1" x14ac:dyDescent="0.25">
      <c r="A20" s="44">
        <v>1</v>
      </c>
      <c r="B20" s="215" t="s">
        <v>97</v>
      </c>
      <c r="C20" s="44" t="s">
        <v>17</v>
      </c>
      <c r="D20" s="144">
        <v>2.5499999999999998</v>
      </c>
      <c r="E20" s="145">
        <f t="shared" si="0"/>
        <v>2.5499999999999998</v>
      </c>
      <c r="F20" s="44">
        <v>1</v>
      </c>
      <c r="G20" s="44">
        <v>1</v>
      </c>
      <c r="H20" s="44">
        <v>1</v>
      </c>
      <c r="I20" s="44">
        <v>1</v>
      </c>
      <c r="J20" s="44">
        <v>1</v>
      </c>
      <c r="K20" s="44">
        <v>1</v>
      </c>
      <c r="L20" s="44">
        <v>1</v>
      </c>
      <c r="M20" s="44">
        <v>1</v>
      </c>
      <c r="N20" s="44">
        <v>1</v>
      </c>
      <c r="O20" s="44">
        <v>1</v>
      </c>
      <c r="P20" s="44">
        <v>1</v>
      </c>
      <c r="Q20" s="44">
        <v>1</v>
      </c>
    </row>
    <row r="21" spans="1:17" ht="12.75" customHeight="1" x14ac:dyDescent="0.25">
      <c r="A21" s="44">
        <v>1</v>
      </c>
      <c r="B21" s="215" t="s">
        <v>47</v>
      </c>
      <c r="C21" s="44" t="s">
        <v>17</v>
      </c>
      <c r="D21" s="144">
        <v>0</v>
      </c>
      <c r="E21" s="145">
        <f t="shared" si="0"/>
        <v>0</v>
      </c>
      <c r="F21" s="44">
        <v>1</v>
      </c>
      <c r="G21" s="44"/>
      <c r="H21" s="44"/>
      <c r="I21" s="44"/>
      <c r="J21" s="44">
        <v>1</v>
      </c>
      <c r="K21" s="44"/>
      <c r="L21" s="44"/>
      <c r="M21" s="44"/>
      <c r="N21" s="44">
        <v>1</v>
      </c>
      <c r="O21" s="44"/>
      <c r="P21" s="44"/>
      <c r="Q21" s="44"/>
    </row>
    <row r="22" spans="1:17" ht="12.75" customHeight="1" x14ac:dyDescent="0.25">
      <c r="A22" s="44">
        <v>1</v>
      </c>
      <c r="B22" s="215" t="s">
        <v>48</v>
      </c>
      <c r="C22" s="44" t="s">
        <v>17</v>
      </c>
      <c r="D22" s="144">
        <v>3</v>
      </c>
      <c r="E22" s="145">
        <f t="shared" si="0"/>
        <v>3</v>
      </c>
      <c r="F22" s="44">
        <v>1</v>
      </c>
      <c r="G22" s="44"/>
      <c r="H22" s="44"/>
      <c r="I22" s="44"/>
      <c r="J22" s="44">
        <v>1</v>
      </c>
      <c r="K22" s="44"/>
      <c r="L22" s="44"/>
      <c r="M22" s="44"/>
      <c r="N22" s="44">
        <v>1</v>
      </c>
      <c r="O22" s="44"/>
      <c r="P22" s="44"/>
      <c r="Q22" s="44"/>
    </row>
    <row r="23" spans="1:17" ht="12.75" customHeight="1" x14ac:dyDescent="0.25">
      <c r="A23" s="44">
        <v>1</v>
      </c>
      <c r="B23" s="215" t="s">
        <v>49</v>
      </c>
      <c r="C23" s="44" t="s">
        <v>17</v>
      </c>
      <c r="D23" s="144">
        <v>3</v>
      </c>
      <c r="E23" s="145">
        <f t="shared" si="0"/>
        <v>3</v>
      </c>
      <c r="F23" s="44">
        <v>1</v>
      </c>
      <c r="G23" s="44"/>
      <c r="H23" s="44"/>
      <c r="I23" s="44"/>
      <c r="J23" s="44">
        <v>1</v>
      </c>
      <c r="K23" s="44"/>
      <c r="L23" s="44"/>
      <c r="M23" s="44"/>
      <c r="N23" s="44">
        <v>1</v>
      </c>
      <c r="O23" s="44"/>
      <c r="P23" s="44"/>
      <c r="Q23" s="44"/>
    </row>
    <row r="24" spans="1:17" ht="12.75" customHeight="1" x14ac:dyDescent="0.25">
      <c r="A24" s="44">
        <v>1</v>
      </c>
      <c r="B24" s="217" t="s">
        <v>50</v>
      </c>
      <c r="C24" s="44" t="s">
        <v>17</v>
      </c>
      <c r="D24" s="144">
        <v>0</v>
      </c>
      <c r="E24" s="145">
        <f t="shared" si="0"/>
        <v>0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</row>
    <row r="25" spans="1:17" ht="12.75" customHeight="1" x14ac:dyDescent="0.25">
      <c r="A25" s="44">
        <v>1</v>
      </c>
      <c r="B25" s="215" t="s">
        <v>51</v>
      </c>
      <c r="C25" s="44" t="s">
        <v>17</v>
      </c>
      <c r="D25" s="144">
        <v>8.5</v>
      </c>
      <c r="E25" s="145">
        <f t="shared" si="0"/>
        <v>8.5</v>
      </c>
      <c r="F25" s="44">
        <v>1</v>
      </c>
      <c r="G25" s="44"/>
      <c r="H25" s="44"/>
      <c r="I25" s="44"/>
      <c r="J25" s="44"/>
      <c r="K25" s="44">
        <v>1</v>
      </c>
      <c r="L25" s="44"/>
      <c r="M25" s="44"/>
      <c r="N25" s="44"/>
      <c r="O25" s="44"/>
      <c r="P25" s="44">
        <v>1</v>
      </c>
      <c r="Q25" s="44"/>
    </row>
    <row r="26" spans="1:17" ht="12.75" customHeight="1" x14ac:dyDescent="0.25">
      <c r="A26" s="44">
        <v>1</v>
      </c>
      <c r="B26" s="215" t="s">
        <v>52</v>
      </c>
      <c r="C26" s="44" t="s">
        <v>17</v>
      </c>
      <c r="D26" s="144">
        <v>0</v>
      </c>
      <c r="E26" s="145">
        <f t="shared" si="0"/>
        <v>0</v>
      </c>
      <c r="F26" s="44">
        <v>1</v>
      </c>
      <c r="G26" s="44"/>
      <c r="H26" s="44">
        <v>1</v>
      </c>
      <c r="I26" s="44"/>
      <c r="J26" s="44">
        <v>1</v>
      </c>
      <c r="K26" s="44"/>
      <c r="L26" s="44">
        <v>1</v>
      </c>
      <c r="M26" s="44"/>
      <c r="N26" s="44">
        <v>1</v>
      </c>
      <c r="O26" s="44"/>
      <c r="P26" s="44">
        <v>1</v>
      </c>
      <c r="Q26" s="44"/>
    </row>
    <row r="27" spans="1:17" ht="12.75" customHeight="1" x14ac:dyDescent="0.25">
      <c r="A27" s="44">
        <v>1</v>
      </c>
      <c r="B27" s="223" t="s">
        <v>53</v>
      </c>
      <c r="C27" s="44" t="s">
        <v>17</v>
      </c>
      <c r="D27" s="144">
        <v>8.5</v>
      </c>
      <c r="E27" s="145">
        <f t="shared" si="0"/>
        <v>8.5</v>
      </c>
      <c r="F27" s="44">
        <v>1</v>
      </c>
      <c r="G27" s="44"/>
      <c r="H27" s="44"/>
      <c r="I27" s="44"/>
      <c r="J27" s="44"/>
      <c r="K27" s="44">
        <v>1</v>
      </c>
      <c r="L27" s="44"/>
      <c r="M27" s="44"/>
      <c r="N27" s="44"/>
      <c r="O27" s="44"/>
      <c r="P27" s="44">
        <v>1</v>
      </c>
      <c r="Q27" s="44"/>
    </row>
    <row r="28" spans="1:17" ht="12.75" customHeight="1" x14ac:dyDescent="0.25">
      <c r="A28" s="44">
        <v>1</v>
      </c>
      <c r="B28" s="223" t="s">
        <v>54</v>
      </c>
      <c r="C28" s="44" t="s">
        <v>17</v>
      </c>
      <c r="D28" s="144">
        <v>0</v>
      </c>
      <c r="E28" s="145">
        <f t="shared" si="0"/>
        <v>0</v>
      </c>
      <c r="F28" s="44">
        <v>1</v>
      </c>
      <c r="G28" s="44"/>
      <c r="H28" s="44"/>
      <c r="I28" s="44"/>
      <c r="J28" s="44"/>
      <c r="K28" s="44"/>
      <c r="L28" s="44">
        <v>1</v>
      </c>
      <c r="M28" s="44"/>
      <c r="N28" s="44"/>
      <c r="O28" s="44"/>
      <c r="P28" s="44"/>
      <c r="Q28" s="44"/>
    </row>
    <row r="29" spans="1:17" ht="12.75" customHeight="1" x14ac:dyDescent="0.25">
      <c r="A29" s="44">
        <v>1</v>
      </c>
      <c r="B29" s="223" t="s">
        <v>55</v>
      </c>
      <c r="C29" s="44" t="s">
        <v>17</v>
      </c>
      <c r="D29" s="144">
        <v>10.5</v>
      </c>
      <c r="E29" s="145">
        <f t="shared" si="0"/>
        <v>10.5</v>
      </c>
      <c r="F29" s="44">
        <v>1</v>
      </c>
      <c r="G29" s="44"/>
      <c r="H29" s="44"/>
      <c r="I29" s="44"/>
      <c r="J29" s="44"/>
      <c r="K29" s="44"/>
      <c r="L29" s="44">
        <v>1</v>
      </c>
      <c r="M29" s="44"/>
      <c r="N29" s="44"/>
      <c r="O29" s="44"/>
      <c r="P29" s="44"/>
      <c r="Q29" s="44"/>
    </row>
    <row r="30" spans="1:17" ht="12.75" customHeight="1" x14ac:dyDescent="0.25">
      <c r="A30" s="44">
        <v>1</v>
      </c>
      <c r="B30" s="223" t="s">
        <v>60</v>
      </c>
      <c r="C30" s="44" t="s">
        <v>17</v>
      </c>
      <c r="D30" s="144">
        <v>10.5</v>
      </c>
      <c r="E30" s="145">
        <f t="shared" si="0"/>
        <v>10.5</v>
      </c>
      <c r="F30" s="44">
        <v>1</v>
      </c>
      <c r="G30" s="44"/>
      <c r="H30" s="44"/>
      <c r="I30" s="44"/>
      <c r="J30" s="44"/>
      <c r="K30" s="44"/>
      <c r="L30" s="44">
        <v>1</v>
      </c>
      <c r="M30" s="44"/>
      <c r="N30" s="44"/>
      <c r="O30" s="44"/>
      <c r="P30" s="44"/>
      <c r="Q30" s="44"/>
    </row>
    <row r="31" spans="1:17" ht="12.75" customHeight="1" x14ac:dyDescent="0.25">
      <c r="A31" s="44">
        <v>1</v>
      </c>
      <c r="B31" s="223" t="s">
        <v>61</v>
      </c>
      <c r="C31" s="44" t="s">
        <v>17</v>
      </c>
      <c r="D31" s="144">
        <v>2</v>
      </c>
      <c r="E31" s="145">
        <f t="shared" si="0"/>
        <v>2</v>
      </c>
      <c r="F31" s="44">
        <v>1</v>
      </c>
      <c r="G31" s="44">
        <v>1</v>
      </c>
      <c r="H31" s="44">
        <v>1</v>
      </c>
      <c r="I31" s="44">
        <v>1</v>
      </c>
      <c r="J31" s="44">
        <v>1</v>
      </c>
      <c r="K31" s="44">
        <v>1</v>
      </c>
      <c r="L31" s="44">
        <v>1</v>
      </c>
      <c r="M31" s="44">
        <v>1</v>
      </c>
      <c r="N31" s="44">
        <v>1</v>
      </c>
      <c r="O31" s="44">
        <v>1</v>
      </c>
      <c r="P31" s="44">
        <v>1</v>
      </c>
      <c r="Q31" s="44">
        <v>1</v>
      </c>
    </row>
    <row r="32" spans="1:17" ht="12.75" customHeight="1" x14ac:dyDescent="0.25">
      <c r="A32" s="44">
        <v>1</v>
      </c>
      <c r="B32" s="223" t="s">
        <v>62</v>
      </c>
      <c r="C32" s="44" t="s">
        <v>17</v>
      </c>
      <c r="D32" s="144">
        <v>10.5</v>
      </c>
      <c r="E32" s="145">
        <f t="shared" si="0"/>
        <v>10.5</v>
      </c>
      <c r="F32" s="44">
        <v>1</v>
      </c>
      <c r="G32" s="44"/>
      <c r="H32" s="44">
        <v>1</v>
      </c>
      <c r="I32" s="44"/>
      <c r="J32" s="44">
        <v>1</v>
      </c>
      <c r="K32" s="44"/>
      <c r="L32" s="44">
        <v>1</v>
      </c>
      <c r="M32" s="44"/>
      <c r="N32" s="44">
        <v>1</v>
      </c>
      <c r="O32" s="44"/>
      <c r="P32" s="44">
        <v>1</v>
      </c>
      <c r="Q32" s="44"/>
    </row>
    <row r="33" spans="1:17" ht="12.75" customHeight="1" x14ac:dyDescent="0.25">
      <c r="A33" s="44">
        <v>1</v>
      </c>
      <c r="B33" s="223" t="s">
        <v>64</v>
      </c>
      <c r="C33" s="44" t="s">
        <v>17</v>
      </c>
      <c r="D33" s="144">
        <v>21.25</v>
      </c>
      <c r="E33" s="145">
        <f t="shared" si="0"/>
        <v>21.25</v>
      </c>
      <c r="F33" s="44">
        <v>1</v>
      </c>
      <c r="G33" s="44"/>
      <c r="H33" s="44"/>
      <c r="I33" s="44"/>
      <c r="J33" s="44"/>
      <c r="K33" s="44">
        <v>1</v>
      </c>
      <c r="L33" s="44"/>
      <c r="M33" s="44"/>
      <c r="N33" s="44"/>
      <c r="O33" s="44"/>
      <c r="P33" s="44">
        <v>1</v>
      </c>
      <c r="Q33" s="44"/>
    </row>
    <row r="34" spans="1:17" ht="12.75" customHeight="1" x14ac:dyDescent="0.25">
      <c r="A34" s="44">
        <v>1</v>
      </c>
      <c r="B34" s="223" t="s">
        <v>65</v>
      </c>
      <c r="C34" s="44" t="s">
        <v>17</v>
      </c>
      <c r="D34" s="144">
        <v>10.5</v>
      </c>
      <c r="E34" s="145">
        <f t="shared" si="0"/>
        <v>10.5</v>
      </c>
      <c r="F34" s="44">
        <v>1</v>
      </c>
      <c r="G34" s="44">
        <v>1</v>
      </c>
      <c r="H34" s="44">
        <v>1</v>
      </c>
      <c r="I34" s="44">
        <v>1</v>
      </c>
      <c r="J34" s="44">
        <v>1</v>
      </c>
      <c r="K34" s="44">
        <v>1</v>
      </c>
      <c r="L34" s="44">
        <v>1</v>
      </c>
      <c r="M34" s="44">
        <v>1</v>
      </c>
      <c r="N34" s="44">
        <v>1</v>
      </c>
      <c r="O34" s="44">
        <v>1</v>
      </c>
      <c r="P34" s="44">
        <v>1</v>
      </c>
      <c r="Q34" s="44">
        <v>1</v>
      </c>
    </row>
    <row r="35" spans="1:17" ht="12.75" customHeight="1" x14ac:dyDescent="0.25">
      <c r="A35" s="44">
        <v>1</v>
      </c>
      <c r="B35" s="223" t="s">
        <v>63</v>
      </c>
      <c r="C35" s="44" t="s">
        <v>17</v>
      </c>
      <c r="D35" s="144">
        <v>21.25</v>
      </c>
      <c r="E35" s="145">
        <f t="shared" si="0"/>
        <v>21.25</v>
      </c>
      <c r="F35" s="44">
        <v>1</v>
      </c>
      <c r="G35" s="44"/>
      <c r="H35" s="44"/>
      <c r="I35" s="44"/>
      <c r="J35" s="44"/>
      <c r="K35" s="44"/>
      <c r="L35" s="44">
        <v>1</v>
      </c>
      <c r="M35" s="44"/>
      <c r="N35" s="44"/>
      <c r="O35" s="44"/>
      <c r="P35" s="44"/>
      <c r="Q35" s="44"/>
    </row>
    <row r="36" spans="1:17" ht="12.75" customHeight="1" x14ac:dyDescent="0.25">
      <c r="A36" s="44">
        <v>1</v>
      </c>
      <c r="B36" s="223" t="s">
        <v>43</v>
      </c>
      <c r="C36" s="44" t="s">
        <v>17</v>
      </c>
      <c r="D36" s="144">
        <v>10</v>
      </c>
      <c r="E36" s="145">
        <f t="shared" si="0"/>
        <v>10</v>
      </c>
      <c r="F36" s="44">
        <v>1</v>
      </c>
      <c r="G36" s="44"/>
      <c r="H36" s="44"/>
      <c r="I36" s="44"/>
      <c r="J36" s="44"/>
      <c r="K36" s="44"/>
      <c r="L36" s="44">
        <v>1</v>
      </c>
      <c r="M36" s="44"/>
      <c r="N36" s="44"/>
      <c r="O36" s="44"/>
      <c r="P36" s="44"/>
      <c r="Q36" s="44"/>
    </row>
    <row r="37" spans="1:17" ht="12.75" customHeight="1" x14ac:dyDescent="0.25">
      <c r="A37" s="44">
        <v>1</v>
      </c>
      <c r="B37" s="223" t="s">
        <v>59</v>
      </c>
      <c r="C37" s="44" t="s">
        <v>17</v>
      </c>
      <c r="D37" s="144">
        <v>0</v>
      </c>
      <c r="E37" s="145">
        <f t="shared" si="0"/>
        <v>0</v>
      </c>
      <c r="F37" s="44">
        <v>1</v>
      </c>
      <c r="G37" s="44">
        <v>1</v>
      </c>
      <c r="H37" s="44">
        <v>1</v>
      </c>
      <c r="I37" s="44">
        <v>1</v>
      </c>
      <c r="J37" s="44">
        <v>1</v>
      </c>
      <c r="K37" s="44">
        <v>1</v>
      </c>
      <c r="L37" s="44">
        <v>1</v>
      </c>
      <c r="M37" s="44">
        <v>1</v>
      </c>
      <c r="N37" s="44">
        <v>1</v>
      </c>
      <c r="O37" s="44">
        <v>1</v>
      </c>
      <c r="P37" s="44">
        <v>1</v>
      </c>
      <c r="Q37" s="44">
        <v>1</v>
      </c>
    </row>
    <row r="38" spans="1:17" ht="12.75" customHeight="1" x14ac:dyDescent="0.25">
      <c r="A38" s="44">
        <v>1</v>
      </c>
      <c r="B38" s="223" t="s">
        <v>57</v>
      </c>
      <c r="C38" s="44" t="s">
        <v>17</v>
      </c>
      <c r="D38" s="144">
        <v>10.5</v>
      </c>
      <c r="E38" s="145">
        <f t="shared" si="0"/>
        <v>10.5</v>
      </c>
      <c r="F38" s="44">
        <v>1</v>
      </c>
      <c r="G38" s="44"/>
      <c r="H38" s="44"/>
      <c r="I38" s="44">
        <v>1</v>
      </c>
      <c r="J38" s="44"/>
      <c r="K38" s="44"/>
      <c r="L38" s="44">
        <v>1</v>
      </c>
      <c r="M38" s="44"/>
      <c r="N38" s="44"/>
      <c r="O38" s="44">
        <v>1</v>
      </c>
      <c r="P38" s="44"/>
      <c r="Q38" s="44"/>
    </row>
    <row r="39" spans="1:17" ht="12.75" customHeight="1" x14ac:dyDescent="0.25">
      <c r="A39" s="44">
        <v>1</v>
      </c>
      <c r="B39" s="223" t="s">
        <v>191</v>
      </c>
      <c r="C39" s="44" t="s">
        <v>17</v>
      </c>
      <c r="D39" s="144">
        <v>10.5</v>
      </c>
      <c r="E39" s="145">
        <f t="shared" si="0"/>
        <v>10.5</v>
      </c>
      <c r="F39" s="44">
        <v>1</v>
      </c>
      <c r="G39" s="44"/>
      <c r="H39" s="44"/>
      <c r="I39" s="44">
        <v>1</v>
      </c>
      <c r="J39" s="44"/>
      <c r="K39" s="44"/>
      <c r="L39" s="44">
        <v>1</v>
      </c>
      <c r="M39" s="44"/>
      <c r="N39" s="44"/>
      <c r="O39" s="44">
        <v>1</v>
      </c>
      <c r="P39" s="44"/>
      <c r="Q39" s="44"/>
    </row>
    <row r="40" spans="1:17" ht="12.75" customHeight="1" x14ac:dyDescent="0.25">
      <c r="A40" s="45">
        <v>1</v>
      </c>
      <c r="B40" s="216" t="s">
        <v>165</v>
      </c>
      <c r="C40" s="46" t="s">
        <v>17</v>
      </c>
      <c r="D40" s="144">
        <v>10.5</v>
      </c>
      <c r="E40" s="145">
        <f t="shared" ref="E40:E59" si="1">D40*A40</f>
        <v>10.5</v>
      </c>
      <c r="F40" s="44">
        <v>1</v>
      </c>
      <c r="G40" s="44"/>
      <c r="H40" s="44">
        <v>1</v>
      </c>
      <c r="I40" s="44"/>
      <c r="J40" s="44">
        <v>1</v>
      </c>
      <c r="K40" s="44"/>
      <c r="L40" s="44">
        <v>1</v>
      </c>
      <c r="M40" s="44"/>
      <c r="N40" s="44">
        <v>1</v>
      </c>
      <c r="O40" s="44"/>
      <c r="P40" s="44">
        <v>1</v>
      </c>
      <c r="Q40" s="44"/>
    </row>
    <row r="41" spans="1:17" ht="12.75" customHeight="1" x14ac:dyDescent="0.25">
      <c r="A41" s="45">
        <v>1</v>
      </c>
      <c r="B41" s="215" t="s">
        <v>166</v>
      </c>
      <c r="C41" s="44" t="s">
        <v>17</v>
      </c>
      <c r="D41" s="144">
        <v>0</v>
      </c>
      <c r="E41" s="145">
        <f t="shared" si="1"/>
        <v>0</v>
      </c>
      <c r="F41" s="44">
        <v>1</v>
      </c>
      <c r="G41" s="44">
        <v>1</v>
      </c>
      <c r="H41" s="44">
        <v>1</v>
      </c>
      <c r="I41" s="44">
        <v>1</v>
      </c>
      <c r="J41" s="44">
        <v>1</v>
      </c>
      <c r="K41" s="44">
        <v>1</v>
      </c>
      <c r="L41" s="44">
        <v>1</v>
      </c>
      <c r="M41" s="44">
        <v>1</v>
      </c>
      <c r="N41" s="44">
        <v>1</v>
      </c>
      <c r="O41" s="44">
        <v>1</v>
      </c>
      <c r="P41" s="44">
        <v>1</v>
      </c>
      <c r="Q41" s="44">
        <v>1</v>
      </c>
    </row>
    <row r="42" spans="1:17" ht="12.75" customHeight="1" x14ac:dyDescent="0.25">
      <c r="A42" s="45">
        <v>1</v>
      </c>
      <c r="B42" s="216" t="s">
        <v>162</v>
      </c>
      <c r="C42" s="46" t="s">
        <v>17</v>
      </c>
      <c r="D42" s="144">
        <v>21.25</v>
      </c>
      <c r="E42" s="145">
        <f t="shared" si="1"/>
        <v>21.25</v>
      </c>
      <c r="F42" s="44"/>
      <c r="G42" s="44"/>
      <c r="H42" s="44"/>
      <c r="I42" s="44"/>
      <c r="J42" s="44"/>
      <c r="K42" s="44"/>
      <c r="L42" s="44">
        <v>1</v>
      </c>
      <c r="M42" s="44"/>
      <c r="N42" s="44"/>
      <c r="O42" s="44"/>
      <c r="P42" s="44"/>
      <c r="Q42" s="44"/>
    </row>
    <row r="43" spans="1:17" ht="12.75" customHeight="1" x14ac:dyDescent="0.25">
      <c r="A43" s="45">
        <v>1</v>
      </c>
      <c r="B43" s="216" t="s">
        <v>225</v>
      </c>
      <c r="C43" s="46" t="s">
        <v>17</v>
      </c>
      <c r="D43" s="144">
        <v>10.5</v>
      </c>
      <c r="E43" s="145">
        <f t="shared" si="1"/>
        <v>10.5</v>
      </c>
      <c r="F43" s="44"/>
      <c r="G43" s="44"/>
      <c r="H43" s="44"/>
      <c r="I43" s="44"/>
      <c r="J43" s="44"/>
      <c r="K43" s="44">
        <v>1</v>
      </c>
      <c r="L43" s="44"/>
      <c r="M43" s="44"/>
      <c r="N43" s="44"/>
      <c r="O43" s="44"/>
      <c r="P43" s="44"/>
      <c r="Q43" s="44"/>
    </row>
    <row r="44" spans="1:17" ht="12.75" customHeight="1" x14ac:dyDescent="0.25">
      <c r="A44" s="45">
        <v>1</v>
      </c>
      <c r="B44" s="216" t="s">
        <v>158</v>
      </c>
      <c r="C44" s="46" t="s">
        <v>17</v>
      </c>
      <c r="D44" s="144">
        <v>10.5</v>
      </c>
      <c r="E44" s="145">
        <f t="shared" si="1"/>
        <v>10.5</v>
      </c>
      <c r="F44" s="44"/>
      <c r="G44" s="44"/>
      <c r="H44" s="44"/>
      <c r="I44" s="44"/>
      <c r="J44" s="44"/>
      <c r="K44" s="44">
        <v>1</v>
      </c>
      <c r="L44" s="44"/>
      <c r="M44" s="44"/>
      <c r="N44" s="44"/>
      <c r="O44" s="44"/>
      <c r="P44" s="44"/>
      <c r="Q44" s="44"/>
    </row>
    <row r="45" spans="1:17" ht="12.75" customHeight="1" x14ac:dyDescent="0.25">
      <c r="A45" s="44">
        <v>1</v>
      </c>
      <c r="B45" s="215" t="s">
        <v>155</v>
      </c>
      <c r="C45" s="44" t="s">
        <v>17</v>
      </c>
      <c r="D45" s="144">
        <v>10.5</v>
      </c>
      <c r="E45" s="145">
        <f t="shared" si="1"/>
        <v>10.5</v>
      </c>
      <c r="F45" s="44">
        <v>1</v>
      </c>
      <c r="G45" s="44">
        <v>1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44">
        <v>1</v>
      </c>
      <c r="O45" s="44">
        <v>1</v>
      </c>
      <c r="P45" s="44">
        <v>1</v>
      </c>
      <c r="Q45" s="44">
        <v>1</v>
      </c>
    </row>
    <row r="46" spans="1:17" ht="12.75" customHeight="1" x14ac:dyDescent="0.25">
      <c r="A46" s="44">
        <v>1</v>
      </c>
      <c r="B46" s="217" t="s">
        <v>156</v>
      </c>
      <c r="C46" s="45" t="s">
        <v>17</v>
      </c>
      <c r="D46" s="144">
        <v>40.25</v>
      </c>
      <c r="E46" s="145">
        <f t="shared" si="1"/>
        <v>40.25</v>
      </c>
      <c r="F46" s="44"/>
      <c r="G46" s="44"/>
      <c r="H46" s="44"/>
      <c r="I46" s="44"/>
      <c r="J46" s="44"/>
      <c r="K46" s="44">
        <v>1</v>
      </c>
      <c r="L46" s="44"/>
      <c r="M46" s="44"/>
      <c r="N46" s="44"/>
      <c r="O46" s="44"/>
      <c r="P46" s="44"/>
      <c r="Q46" s="44"/>
    </row>
    <row r="47" spans="1:17" ht="12.75" customHeight="1" x14ac:dyDescent="0.25">
      <c r="A47" s="44">
        <v>1</v>
      </c>
      <c r="B47" s="223" t="s">
        <v>56</v>
      </c>
      <c r="C47" s="44" t="s">
        <v>17</v>
      </c>
      <c r="D47" s="144">
        <v>0</v>
      </c>
      <c r="E47" s="145">
        <f t="shared" si="1"/>
        <v>0</v>
      </c>
      <c r="F47" s="44">
        <v>1</v>
      </c>
      <c r="G47" s="44"/>
      <c r="H47" s="44"/>
      <c r="I47" s="44"/>
      <c r="J47" s="44"/>
      <c r="K47" s="44"/>
      <c r="L47" s="44">
        <v>1</v>
      </c>
      <c r="M47" s="44"/>
      <c r="N47" s="44"/>
      <c r="O47" s="44"/>
      <c r="P47" s="44"/>
      <c r="Q47" s="44"/>
    </row>
    <row r="48" spans="1:17" ht="12.75" customHeight="1" x14ac:dyDescent="0.25">
      <c r="A48" s="50">
        <v>1</v>
      </c>
      <c r="B48" s="225" t="s">
        <v>70</v>
      </c>
      <c r="C48" s="51" t="s">
        <v>18</v>
      </c>
      <c r="D48" s="127">
        <v>5.0999999999999996</v>
      </c>
      <c r="E48" s="128">
        <f t="shared" si="1"/>
        <v>5.0999999999999996</v>
      </c>
      <c r="F48" s="49">
        <v>1</v>
      </c>
      <c r="G48" s="49">
        <v>1</v>
      </c>
      <c r="H48" s="49">
        <v>1</v>
      </c>
      <c r="I48" s="49">
        <v>1</v>
      </c>
      <c r="J48" s="49">
        <v>1</v>
      </c>
      <c r="K48" s="49">
        <v>1</v>
      </c>
      <c r="L48" s="49">
        <v>1</v>
      </c>
      <c r="M48" s="49">
        <v>1</v>
      </c>
      <c r="N48" s="49">
        <v>1</v>
      </c>
      <c r="O48" s="49">
        <v>1</v>
      </c>
      <c r="P48" s="49">
        <v>1</v>
      </c>
      <c r="Q48" s="49">
        <v>1</v>
      </c>
    </row>
    <row r="49" spans="1:17" ht="12.75" customHeight="1" x14ac:dyDescent="0.25">
      <c r="A49" s="50">
        <v>1</v>
      </c>
      <c r="B49" s="226" t="s">
        <v>100</v>
      </c>
      <c r="C49" s="51" t="s">
        <v>18</v>
      </c>
      <c r="D49" s="127">
        <v>5.0999999999999996</v>
      </c>
      <c r="E49" s="128">
        <f t="shared" si="1"/>
        <v>5.0999999999999996</v>
      </c>
      <c r="F49" s="49">
        <v>1</v>
      </c>
      <c r="G49" s="49">
        <v>1</v>
      </c>
      <c r="H49" s="49">
        <v>1</v>
      </c>
      <c r="I49" s="49">
        <v>1</v>
      </c>
      <c r="J49" s="49">
        <v>1</v>
      </c>
      <c r="K49" s="49">
        <v>1</v>
      </c>
      <c r="L49" s="49">
        <v>1</v>
      </c>
      <c r="M49" s="49">
        <v>1</v>
      </c>
      <c r="N49" s="49">
        <v>1</v>
      </c>
      <c r="O49" s="49">
        <v>1</v>
      </c>
      <c r="P49" s="49">
        <v>1</v>
      </c>
      <c r="Q49" s="49">
        <v>1</v>
      </c>
    </row>
    <row r="50" spans="1:17" ht="12.75" customHeight="1" x14ac:dyDescent="0.25">
      <c r="A50" s="50">
        <v>1</v>
      </c>
      <c r="B50" s="225" t="s">
        <v>73</v>
      </c>
      <c r="C50" s="51" t="s">
        <v>18</v>
      </c>
      <c r="D50" s="127">
        <v>32.299999999999997</v>
      </c>
      <c r="E50" s="128">
        <f t="shared" si="1"/>
        <v>32.299999999999997</v>
      </c>
      <c r="F50" s="49">
        <v>1</v>
      </c>
      <c r="G50" s="49"/>
      <c r="H50" s="49"/>
      <c r="I50" s="49"/>
      <c r="J50" s="49"/>
      <c r="K50" s="49"/>
      <c r="L50" s="49">
        <v>1</v>
      </c>
      <c r="M50" s="49"/>
      <c r="N50" s="49"/>
      <c r="O50" s="49"/>
      <c r="P50" s="49"/>
      <c r="Q50" s="49"/>
    </row>
    <row r="51" spans="1:17" ht="12.75" customHeight="1" x14ac:dyDescent="0.25">
      <c r="A51" s="50">
        <v>1</v>
      </c>
      <c r="B51" s="227" t="s">
        <v>66</v>
      </c>
      <c r="C51" s="51" t="s">
        <v>18</v>
      </c>
      <c r="D51" s="127">
        <v>8.5</v>
      </c>
      <c r="E51" s="128">
        <f t="shared" si="1"/>
        <v>8.5</v>
      </c>
      <c r="F51" s="49">
        <v>1</v>
      </c>
      <c r="G51" s="49"/>
      <c r="H51" s="49"/>
      <c r="I51" s="49"/>
      <c r="J51" s="49"/>
      <c r="K51" s="49">
        <v>1</v>
      </c>
      <c r="L51" s="49"/>
      <c r="M51" s="49"/>
      <c r="N51" s="49"/>
      <c r="O51" s="49"/>
      <c r="P51" s="49">
        <v>1</v>
      </c>
      <c r="Q51" s="49"/>
    </row>
    <row r="52" spans="1:17" ht="12.75" customHeight="1" x14ac:dyDescent="0.25">
      <c r="A52" s="50">
        <v>1</v>
      </c>
      <c r="B52" s="225" t="s">
        <v>71</v>
      </c>
      <c r="C52" s="51" t="s">
        <v>18</v>
      </c>
      <c r="D52" s="127">
        <v>25.5</v>
      </c>
      <c r="E52" s="128">
        <f t="shared" si="1"/>
        <v>25.5</v>
      </c>
      <c r="F52" s="49">
        <v>1</v>
      </c>
      <c r="G52" s="49"/>
      <c r="H52" s="49"/>
      <c r="I52" s="49">
        <v>1</v>
      </c>
      <c r="J52" s="49"/>
      <c r="K52" s="49"/>
      <c r="L52" s="49">
        <v>1</v>
      </c>
      <c r="M52" s="49"/>
      <c r="N52" s="49"/>
      <c r="O52" s="49">
        <v>1</v>
      </c>
      <c r="P52" s="49"/>
      <c r="Q52" s="49"/>
    </row>
    <row r="53" spans="1:17" ht="12.75" customHeight="1" x14ac:dyDescent="0.25">
      <c r="A53" s="50">
        <v>1</v>
      </c>
      <c r="B53" s="219" t="s">
        <v>72</v>
      </c>
      <c r="C53" s="51" t="s">
        <v>18</v>
      </c>
      <c r="D53" s="127">
        <v>23.8</v>
      </c>
      <c r="E53" s="128">
        <f t="shared" si="1"/>
        <v>23.8</v>
      </c>
      <c r="F53" s="49">
        <v>1</v>
      </c>
      <c r="G53" s="49"/>
      <c r="H53" s="49"/>
      <c r="I53" s="49">
        <v>1</v>
      </c>
      <c r="J53" s="49"/>
      <c r="K53" s="49"/>
      <c r="L53" s="49">
        <v>1</v>
      </c>
      <c r="M53" s="49"/>
      <c r="N53" s="49"/>
      <c r="O53" s="49">
        <v>1</v>
      </c>
      <c r="P53" s="49"/>
      <c r="Q53" s="49"/>
    </row>
    <row r="54" spans="1:17" ht="12.75" customHeight="1" x14ac:dyDescent="0.25">
      <c r="A54" s="49">
        <v>1</v>
      </c>
      <c r="B54" s="218" t="s">
        <v>160</v>
      </c>
      <c r="C54" s="49" t="s">
        <v>18</v>
      </c>
      <c r="D54" s="127">
        <v>106.25</v>
      </c>
      <c r="E54" s="128">
        <f t="shared" si="1"/>
        <v>106.25</v>
      </c>
      <c r="F54" s="49">
        <v>1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</row>
    <row r="55" spans="1:17" ht="12.75" customHeight="1" x14ac:dyDescent="0.25">
      <c r="A55" s="49">
        <v>1</v>
      </c>
      <c r="B55" s="218" t="s">
        <v>161</v>
      </c>
      <c r="C55" s="49" t="s">
        <v>18</v>
      </c>
      <c r="D55" s="127">
        <v>80.75</v>
      </c>
      <c r="E55" s="128">
        <f t="shared" si="1"/>
        <v>80.75</v>
      </c>
      <c r="F55" s="49">
        <v>1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</row>
    <row r="56" spans="1:17" ht="12.75" customHeight="1" x14ac:dyDescent="0.25">
      <c r="A56" s="50">
        <v>1</v>
      </c>
      <c r="B56" s="219" t="s">
        <v>163</v>
      </c>
      <c r="C56" s="51" t="s">
        <v>18</v>
      </c>
      <c r="D56" s="127">
        <v>105.25</v>
      </c>
      <c r="E56" s="128">
        <f t="shared" si="1"/>
        <v>105.25</v>
      </c>
      <c r="F56" s="49"/>
      <c r="G56" s="49"/>
      <c r="H56" s="49"/>
      <c r="I56" s="49"/>
      <c r="J56" s="49"/>
      <c r="K56" s="49"/>
      <c r="L56" s="49">
        <v>1</v>
      </c>
      <c r="M56" s="49"/>
      <c r="N56" s="49"/>
      <c r="O56" s="49"/>
      <c r="P56" s="49"/>
      <c r="Q56" s="49"/>
    </row>
    <row r="57" spans="1:17" ht="12.75" customHeight="1" x14ac:dyDescent="0.25">
      <c r="A57" s="50">
        <v>1</v>
      </c>
      <c r="B57" s="219" t="s">
        <v>159</v>
      </c>
      <c r="C57" s="51" t="s">
        <v>18</v>
      </c>
      <c r="D57" s="127">
        <v>109.5</v>
      </c>
      <c r="E57" s="128">
        <f t="shared" si="1"/>
        <v>109.5</v>
      </c>
      <c r="F57" s="49"/>
      <c r="G57" s="49"/>
      <c r="H57" s="49"/>
      <c r="I57" s="49"/>
      <c r="J57" s="49"/>
      <c r="K57" s="49">
        <v>1</v>
      </c>
      <c r="L57" s="49"/>
      <c r="M57" s="49"/>
      <c r="N57" s="49"/>
      <c r="O57" s="49"/>
      <c r="P57" s="49"/>
      <c r="Q57" s="49"/>
    </row>
    <row r="58" spans="1:17" ht="12.75" customHeight="1" x14ac:dyDescent="0.25">
      <c r="A58" s="50">
        <v>1</v>
      </c>
      <c r="B58" s="219" t="s">
        <v>157</v>
      </c>
      <c r="C58" s="51" t="s">
        <v>18</v>
      </c>
      <c r="D58" s="127">
        <f>242.25</f>
        <v>242.25</v>
      </c>
      <c r="E58" s="128">
        <f t="shared" si="1"/>
        <v>242.25</v>
      </c>
      <c r="F58" s="49"/>
      <c r="G58" s="49"/>
      <c r="H58" s="49"/>
      <c r="I58" s="49"/>
      <c r="J58" s="49"/>
      <c r="K58" s="49">
        <v>1</v>
      </c>
      <c r="L58" s="49"/>
      <c r="M58" s="49"/>
      <c r="N58" s="49"/>
      <c r="O58" s="49"/>
      <c r="P58" s="49"/>
      <c r="Q58" s="49"/>
    </row>
    <row r="59" spans="1:17" ht="12.75" customHeight="1" x14ac:dyDescent="0.25">
      <c r="A59" s="50">
        <v>1</v>
      </c>
      <c r="B59" s="219" t="s">
        <v>67</v>
      </c>
      <c r="C59" s="51" t="s">
        <v>18</v>
      </c>
      <c r="D59" s="127">
        <v>114.75</v>
      </c>
      <c r="E59" s="128">
        <f t="shared" si="1"/>
        <v>114.75</v>
      </c>
      <c r="F59" s="49">
        <v>1</v>
      </c>
      <c r="G59" s="49"/>
      <c r="H59" s="49"/>
      <c r="I59" s="49"/>
      <c r="J59" s="49"/>
      <c r="K59" s="49"/>
      <c r="L59" s="49">
        <v>1</v>
      </c>
      <c r="M59" s="49"/>
      <c r="N59" s="49"/>
      <c r="O59" s="49"/>
      <c r="P59" s="49"/>
      <c r="Q59" s="49"/>
    </row>
    <row r="60" spans="1:17" ht="12.75" customHeight="1" x14ac:dyDescent="0.25">
      <c r="A60" s="184" t="s">
        <v>74</v>
      </c>
      <c r="B60" s="176"/>
      <c r="C60" s="176"/>
      <c r="D60" s="176"/>
      <c r="E60" s="177"/>
      <c r="F60" s="22">
        <f>SUMPRODUCT($E$8:$E$17,F8:F17)</f>
        <v>91.949999999999989</v>
      </c>
      <c r="G60" s="22">
        <f t="shared" ref="G60:Q60" si="2">SUMPRODUCT($E$8:$E$17,G8:G17)</f>
        <v>31.2</v>
      </c>
      <c r="H60" s="22">
        <f t="shared" si="2"/>
        <v>42.35</v>
      </c>
      <c r="I60" s="22">
        <f t="shared" si="2"/>
        <v>31.2</v>
      </c>
      <c r="J60" s="22">
        <f t="shared" si="2"/>
        <v>66.949999999999989</v>
      </c>
      <c r="K60" s="22">
        <f t="shared" si="2"/>
        <v>44.7</v>
      </c>
      <c r="L60" s="22">
        <f t="shared" si="2"/>
        <v>53.85</v>
      </c>
      <c r="M60" s="22">
        <f t="shared" si="2"/>
        <v>31.2</v>
      </c>
      <c r="N60" s="22">
        <f t="shared" si="2"/>
        <v>66.949999999999989</v>
      </c>
      <c r="O60" s="22">
        <f t="shared" si="2"/>
        <v>31.2</v>
      </c>
      <c r="P60" s="22">
        <f t="shared" si="2"/>
        <v>55.85</v>
      </c>
      <c r="Q60" s="22">
        <f t="shared" si="2"/>
        <v>31.2</v>
      </c>
    </row>
    <row r="61" spans="1:17" ht="12.75" customHeight="1" x14ac:dyDescent="0.25">
      <c r="A61" s="185" t="s">
        <v>75</v>
      </c>
      <c r="B61" s="176"/>
      <c r="C61" s="176"/>
      <c r="D61" s="176"/>
      <c r="E61" s="177"/>
      <c r="F61" s="24">
        <f>SUMPRODUCT($E$18:$E$47,F18:F47)</f>
        <v>180.5</v>
      </c>
      <c r="G61" s="24">
        <f t="shared" ref="G61:Q61" si="3">SUMPRODUCT($E$18:$E$47,G18:G47)</f>
        <v>25.55</v>
      </c>
      <c r="H61" s="24">
        <f t="shared" si="3"/>
        <v>46.55</v>
      </c>
      <c r="I61" s="24">
        <f t="shared" si="3"/>
        <v>46.55</v>
      </c>
      <c r="J61" s="24">
        <f t="shared" si="3"/>
        <v>69</v>
      </c>
      <c r="K61" s="24">
        <f t="shared" si="3"/>
        <v>125.05</v>
      </c>
      <c r="L61" s="24">
        <f t="shared" si="3"/>
        <v>141.05000000000001</v>
      </c>
      <c r="M61" s="24">
        <f t="shared" si="3"/>
        <v>25.55</v>
      </c>
      <c r="N61" s="24">
        <f t="shared" si="3"/>
        <v>69</v>
      </c>
      <c r="O61" s="24">
        <f t="shared" si="3"/>
        <v>46.55</v>
      </c>
      <c r="P61" s="24">
        <f t="shared" si="3"/>
        <v>84.8</v>
      </c>
      <c r="Q61" s="24">
        <f t="shared" si="3"/>
        <v>25.55</v>
      </c>
    </row>
    <row r="62" spans="1:17" ht="12.75" customHeight="1" x14ac:dyDescent="0.25">
      <c r="A62" s="186" t="s">
        <v>75</v>
      </c>
      <c r="B62" s="176"/>
      <c r="C62" s="176"/>
      <c r="D62" s="176"/>
      <c r="E62" s="177"/>
      <c r="F62" s="25">
        <f>SUMPRODUCT($E$48:$E$59,F48:F59)</f>
        <v>402.05</v>
      </c>
      <c r="G62" s="25">
        <f t="shared" ref="G62:Q62" si="4">SUMPRODUCT($E$48:$E$59,G48:G59)</f>
        <v>10.199999999999999</v>
      </c>
      <c r="H62" s="25">
        <f t="shared" si="4"/>
        <v>10.199999999999999</v>
      </c>
      <c r="I62" s="25">
        <f t="shared" si="4"/>
        <v>59.5</v>
      </c>
      <c r="J62" s="25">
        <f t="shared" si="4"/>
        <v>10.199999999999999</v>
      </c>
      <c r="K62" s="25">
        <f t="shared" si="4"/>
        <v>370.45</v>
      </c>
      <c r="L62" s="25">
        <f t="shared" si="4"/>
        <v>311.8</v>
      </c>
      <c r="M62" s="25">
        <f t="shared" si="4"/>
        <v>10.199999999999999</v>
      </c>
      <c r="N62" s="25">
        <f t="shared" si="4"/>
        <v>10.199999999999999</v>
      </c>
      <c r="O62" s="25">
        <f t="shared" si="4"/>
        <v>59.5</v>
      </c>
      <c r="P62" s="25">
        <f t="shared" si="4"/>
        <v>18.7</v>
      </c>
      <c r="Q62" s="25">
        <f t="shared" si="4"/>
        <v>10.199999999999999</v>
      </c>
    </row>
    <row r="63" spans="1:17" ht="12.75" customHeight="1" x14ac:dyDescent="0.25">
      <c r="A63" s="14"/>
      <c r="B63" s="15"/>
      <c r="C63" s="15"/>
      <c r="D63" s="146"/>
      <c r="E63" s="146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</row>
    <row r="64" spans="1:17" ht="12.75" customHeight="1" x14ac:dyDescent="0.25">
      <c r="A64" s="175" t="s">
        <v>76</v>
      </c>
      <c r="B64" s="176"/>
      <c r="C64" s="176"/>
      <c r="D64" s="176"/>
      <c r="E64" s="177"/>
      <c r="F64" s="178">
        <f>SUM(F60:Q62)</f>
        <v>2747.4999999999991</v>
      </c>
      <c r="G64" s="179"/>
      <c r="H64" s="15"/>
      <c r="I64" s="27"/>
      <c r="J64" s="15"/>
      <c r="K64" s="15"/>
      <c r="L64" s="15"/>
      <c r="M64" s="15"/>
      <c r="N64" s="15"/>
      <c r="O64" s="15"/>
      <c r="P64" s="15"/>
      <c r="Q64" s="15"/>
    </row>
    <row r="65" spans="1:17" ht="12.75" customHeight="1" x14ac:dyDescent="0.25">
      <c r="A65" s="175" t="s">
        <v>77</v>
      </c>
      <c r="B65" s="176"/>
      <c r="C65" s="176"/>
      <c r="D65" s="176"/>
      <c r="E65" s="177"/>
      <c r="F65" s="178">
        <f>F64*G4</f>
        <v>8242.4999999999964</v>
      </c>
      <c r="G65" s="179"/>
      <c r="H65" s="15"/>
      <c r="I65" s="15"/>
      <c r="J65" s="15"/>
      <c r="K65" s="15"/>
      <c r="L65" s="15"/>
      <c r="M65" s="15"/>
      <c r="N65" s="15"/>
      <c r="O65" s="15"/>
      <c r="P65" s="15"/>
      <c r="Q65" s="15"/>
    </row>
    <row r="66" spans="1:17" ht="12.75" customHeight="1" x14ac:dyDescent="0.25">
      <c r="A66" s="28"/>
      <c r="B66" s="23"/>
      <c r="C66" s="23"/>
      <c r="D66" s="137"/>
      <c r="E66" s="147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ht="12.75" customHeight="1" x14ac:dyDescent="0.25">
      <c r="A67" s="28"/>
      <c r="B67" s="23"/>
      <c r="C67" s="23"/>
      <c r="D67" s="137"/>
      <c r="E67" s="147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ht="12.75" customHeight="1" x14ac:dyDescent="0.25">
      <c r="A68" s="28"/>
      <c r="B68" s="23"/>
      <c r="C68" s="23"/>
      <c r="D68" s="137"/>
      <c r="E68" s="147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ht="12.75" customHeight="1" x14ac:dyDescent="0.25">
      <c r="A69" s="28"/>
      <c r="B69" s="23"/>
      <c r="C69" s="23"/>
      <c r="D69" s="137"/>
      <c r="E69" s="147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ht="12.75" customHeight="1" x14ac:dyDescent="0.25">
      <c r="A70" s="28"/>
      <c r="B70" s="23"/>
      <c r="C70" s="23"/>
      <c r="D70" s="137"/>
      <c r="E70" s="147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ht="12.75" customHeight="1" x14ac:dyDescent="0.25">
      <c r="A71" s="28"/>
      <c r="B71" s="23"/>
      <c r="C71" s="23"/>
      <c r="D71" s="137"/>
      <c r="E71" s="147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ht="12.75" customHeight="1" x14ac:dyDescent="0.25">
      <c r="A72" s="28"/>
      <c r="B72" s="23"/>
      <c r="C72" s="23"/>
      <c r="D72" s="137"/>
      <c r="E72" s="147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ht="12.75" customHeight="1" x14ac:dyDescent="0.25">
      <c r="A73" s="28"/>
      <c r="B73" s="23"/>
      <c r="C73" s="23"/>
      <c r="D73" s="137"/>
      <c r="E73" s="147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ht="12.75" customHeight="1" x14ac:dyDescent="0.25">
      <c r="A74" s="28"/>
      <c r="B74" s="23"/>
      <c r="C74" s="23"/>
      <c r="D74" s="137"/>
      <c r="E74" s="147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ht="12.75" customHeight="1" x14ac:dyDescent="0.25">
      <c r="A75" s="28"/>
      <c r="B75" s="23"/>
      <c r="C75" s="23"/>
      <c r="D75" s="137"/>
      <c r="E75" s="147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ht="12.75" customHeight="1" x14ac:dyDescent="0.25">
      <c r="A76" s="28"/>
      <c r="B76" s="23"/>
      <c r="C76" s="23"/>
      <c r="D76" s="137"/>
      <c r="E76" s="147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ht="12.75" customHeight="1" x14ac:dyDescent="0.25">
      <c r="A77" s="28"/>
      <c r="B77" s="23"/>
      <c r="C77" s="23"/>
      <c r="D77" s="137"/>
      <c r="E77" s="147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ht="12.75" customHeight="1" x14ac:dyDescent="0.25">
      <c r="A78" s="28"/>
      <c r="B78" s="23"/>
      <c r="C78" s="23"/>
      <c r="D78" s="137"/>
      <c r="E78" s="147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ht="12.75" customHeight="1" x14ac:dyDescent="0.25">
      <c r="A79" s="28"/>
      <c r="B79" s="23"/>
      <c r="C79" s="23"/>
      <c r="D79" s="137"/>
      <c r="E79" s="147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ht="12.75" customHeight="1" x14ac:dyDescent="0.25">
      <c r="A80" s="28"/>
      <c r="B80" s="23"/>
      <c r="C80" s="23"/>
      <c r="D80" s="137"/>
      <c r="E80" s="147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ht="12.75" customHeight="1" x14ac:dyDescent="0.25">
      <c r="A81" s="28"/>
      <c r="B81" s="23"/>
      <c r="C81" s="23"/>
      <c r="D81" s="137"/>
      <c r="E81" s="147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ht="12.75" customHeight="1" x14ac:dyDescent="0.25">
      <c r="A82" s="28"/>
      <c r="B82" s="23"/>
      <c r="C82" s="23"/>
      <c r="D82" s="137"/>
      <c r="E82" s="147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ht="12.75" customHeight="1" x14ac:dyDescent="0.25">
      <c r="A83" s="28"/>
      <c r="B83" s="23"/>
      <c r="C83" s="23"/>
      <c r="D83" s="137"/>
      <c r="E83" s="147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ht="12.75" customHeight="1" x14ac:dyDescent="0.25">
      <c r="A84" s="28"/>
      <c r="B84" s="23"/>
      <c r="C84" s="23"/>
      <c r="D84" s="137"/>
      <c r="E84" s="147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ht="12.75" customHeight="1" x14ac:dyDescent="0.25">
      <c r="A85" s="28"/>
      <c r="B85" s="23"/>
      <c r="C85" s="23"/>
      <c r="D85" s="137"/>
      <c r="E85" s="147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ht="12.75" customHeight="1" x14ac:dyDescent="0.25">
      <c r="A86" s="28"/>
      <c r="B86" s="23"/>
      <c r="C86" s="23"/>
      <c r="D86" s="137"/>
      <c r="E86" s="147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ht="12.75" customHeight="1" x14ac:dyDescent="0.25">
      <c r="A87" s="28"/>
      <c r="B87" s="23"/>
      <c r="C87" s="23"/>
      <c r="D87" s="137"/>
      <c r="E87" s="147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ht="12.75" customHeight="1" x14ac:dyDescent="0.25">
      <c r="A88" s="28"/>
      <c r="B88" s="23"/>
      <c r="C88" s="23"/>
      <c r="D88" s="137"/>
      <c r="E88" s="147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ht="12.75" customHeight="1" x14ac:dyDescent="0.25">
      <c r="A89" s="28"/>
      <c r="B89" s="23"/>
      <c r="C89" s="23"/>
      <c r="D89" s="137"/>
      <c r="E89" s="147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ht="12.75" customHeight="1" x14ac:dyDescent="0.25">
      <c r="A90" s="28"/>
      <c r="B90" s="23"/>
      <c r="C90" s="23"/>
      <c r="D90" s="137"/>
      <c r="E90" s="147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ht="12.75" customHeight="1" x14ac:dyDescent="0.25">
      <c r="A91" s="28"/>
      <c r="B91" s="23"/>
      <c r="C91" s="23"/>
      <c r="D91" s="137"/>
      <c r="E91" s="147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ht="12.75" customHeight="1" x14ac:dyDescent="0.25">
      <c r="A92" s="28"/>
      <c r="B92" s="23"/>
      <c r="C92" s="23"/>
      <c r="D92" s="137"/>
      <c r="E92" s="147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ht="12.75" customHeight="1" x14ac:dyDescent="0.25">
      <c r="A93" s="28"/>
      <c r="B93" s="23"/>
      <c r="C93" s="23"/>
      <c r="D93" s="137"/>
      <c r="E93" s="147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ht="12.75" customHeight="1" x14ac:dyDescent="0.25">
      <c r="A94" s="28"/>
      <c r="B94" s="23"/>
      <c r="C94" s="23"/>
      <c r="D94" s="137"/>
      <c r="E94" s="147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ht="12.75" customHeight="1" x14ac:dyDescent="0.25">
      <c r="A95" s="28"/>
      <c r="B95" s="23"/>
      <c r="C95" s="23"/>
      <c r="D95" s="137"/>
      <c r="E95" s="147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ht="12.75" customHeight="1" x14ac:dyDescent="0.25">
      <c r="A96" s="28"/>
      <c r="B96" s="23"/>
      <c r="C96" s="23"/>
      <c r="D96" s="137"/>
      <c r="E96" s="147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ht="12.75" customHeight="1" x14ac:dyDescent="0.25">
      <c r="A97" s="28"/>
      <c r="B97" s="23"/>
      <c r="C97" s="23"/>
      <c r="D97" s="137"/>
      <c r="E97" s="147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ht="12.75" customHeight="1" x14ac:dyDescent="0.25">
      <c r="A98" s="28"/>
      <c r="B98" s="23"/>
      <c r="C98" s="23"/>
      <c r="D98" s="137"/>
      <c r="E98" s="147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ht="12.75" customHeight="1" x14ac:dyDescent="0.25">
      <c r="A99" s="28"/>
      <c r="B99" s="23"/>
      <c r="C99" s="23"/>
      <c r="D99" s="137"/>
      <c r="E99" s="147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ht="12.75" customHeight="1" x14ac:dyDescent="0.25">
      <c r="A100" s="28"/>
      <c r="B100" s="23"/>
      <c r="C100" s="23"/>
      <c r="D100" s="137"/>
      <c r="E100" s="147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ht="12.75" customHeight="1" x14ac:dyDescent="0.25">
      <c r="A101" s="28"/>
      <c r="B101" s="23"/>
      <c r="C101" s="23"/>
      <c r="D101" s="137"/>
      <c r="E101" s="147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ht="12.75" customHeight="1" x14ac:dyDescent="0.25">
      <c r="A102" s="28"/>
      <c r="B102" s="23"/>
      <c r="C102" s="23"/>
      <c r="D102" s="137"/>
      <c r="E102" s="147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ht="12.75" customHeight="1" x14ac:dyDescent="0.25">
      <c r="A103" s="28"/>
      <c r="B103" s="23"/>
      <c r="C103" s="23"/>
      <c r="D103" s="137"/>
      <c r="E103" s="147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ht="12.75" customHeight="1" x14ac:dyDescent="0.25">
      <c r="A104" s="28"/>
      <c r="B104" s="23"/>
      <c r="C104" s="23"/>
      <c r="D104" s="137"/>
      <c r="E104" s="147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ht="12.75" customHeight="1" x14ac:dyDescent="0.25">
      <c r="A105" s="28"/>
      <c r="B105" s="23"/>
      <c r="C105" s="23"/>
      <c r="D105" s="137"/>
      <c r="E105" s="147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ht="12.75" customHeight="1" x14ac:dyDescent="0.25">
      <c r="A106" s="28"/>
      <c r="B106" s="23"/>
      <c r="C106" s="23"/>
      <c r="D106" s="137"/>
      <c r="E106" s="147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ht="12.75" customHeight="1" x14ac:dyDescent="0.25">
      <c r="A107" s="28"/>
      <c r="B107" s="23"/>
      <c r="C107" s="23"/>
      <c r="D107" s="137"/>
      <c r="E107" s="147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ht="12.75" customHeight="1" x14ac:dyDescent="0.25">
      <c r="A108" s="28"/>
      <c r="B108" s="23"/>
      <c r="C108" s="23"/>
      <c r="D108" s="137"/>
      <c r="E108" s="147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ht="12.75" customHeight="1" x14ac:dyDescent="0.25">
      <c r="A109" s="28"/>
      <c r="B109" s="23"/>
      <c r="C109" s="23"/>
      <c r="D109" s="137"/>
      <c r="E109" s="147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ht="12.75" customHeight="1" x14ac:dyDescent="0.25">
      <c r="A110" s="28"/>
      <c r="B110" s="23"/>
      <c r="C110" s="23"/>
      <c r="D110" s="137"/>
      <c r="E110" s="147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ht="12.75" customHeight="1" x14ac:dyDescent="0.25">
      <c r="A111" s="28"/>
      <c r="B111" s="23"/>
      <c r="C111" s="23"/>
      <c r="D111" s="137"/>
      <c r="E111" s="147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ht="12.75" customHeight="1" x14ac:dyDescent="0.25">
      <c r="A112" s="28"/>
      <c r="B112" s="23"/>
      <c r="C112" s="23"/>
      <c r="D112" s="137"/>
      <c r="E112" s="147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ht="12.75" customHeight="1" x14ac:dyDescent="0.25">
      <c r="A113" s="28"/>
      <c r="B113" s="23"/>
      <c r="C113" s="23"/>
      <c r="D113" s="137"/>
      <c r="E113" s="147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ht="12.75" customHeight="1" x14ac:dyDescent="0.25">
      <c r="A114" s="28"/>
      <c r="B114" s="23"/>
      <c r="C114" s="23"/>
      <c r="D114" s="137"/>
      <c r="E114" s="147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ht="12.75" customHeight="1" x14ac:dyDescent="0.25">
      <c r="A115" s="28"/>
      <c r="B115" s="23"/>
      <c r="C115" s="23"/>
      <c r="D115" s="137"/>
      <c r="E115" s="147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ht="12.75" customHeight="1" x14ac:dyDescent="0.25">
      <c r="A116" s="28"/>
      <c r="B116" s="23"/>
      <c r="C116" s="23"/>
      <c r="D116" s="137"/>
      <c r="E116" s="147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ht="12.75" customHeight="1" x14ac:dyDescent="0.25">
      <c r="A117" s="28"/>
      <c r="B117" s="23"/>
      <c r="C117" s="23"/>
      <c r="D117" s="137"/>
      <c r="E117" s="147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ht="12.75" customHeight="1" x14ac:dyDescent="0.25">
      <c r="A118" s="28"/>
      <c r="B118" s="23"/>
      <c r="C118" s="23"/>
      <c r="D118" s="137"/>
      <c r="E118" s="147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ht="12.75" customHeight="1" x14ac:dyDescent="0.25">
      <c r="A119" s="28"/>
      <c r="B119" s="23"/>
      <c r="C119" s="23"/>
      <c r="D119" s="137"/>
      <c r="E119" s="147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ht="12.75" customHeight="1" x14ac:dyDescent="0.25">
      <c r="A120" s="28"/>
      <c r="B120" s="23"/>
      <c r="C120" s="23"/>
      <c r="D120" s="137"/>
      <c r="E120" s="147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ht="12.75" customHeight="1" x14ac:dyDescent="0.25">
      <c r="A121" s="28"/>
      <c r="B121" s="23"/>
      <c r="C121" s="23"/>
      <c r="D121" s="137"/>
      <c r="E121" s="147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ht="12.75" customHeight="1" x14ac:dyDescent="0.25">
      <c r="A122" s="28"/>
      <c r="B122" s="23"/>
      <c r="C122" s="23"/>
      <c r="D122" s="137"/>
      <c r="E122" s="147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ht="12.75" customHeight="1" x14ac:dyDescent="0.25">
      <c r="A123" s="28"/>
      <c r="B123" s="23"/>
      <c r="C123" s="23"/>
      <c r="D123" s="137"/>
      <c r="E123" s="147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ht="12.75" customHeight="1" x14ac:dyDescent="0.25">
      <c r="A124" s="28"/>
      <c r="B124" s="23"/>
      <c r="C124" s="23"/>
      <c r="D124" s="137"/>
      <c r="E124" s="147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ht="12.75" customHeight="1" x14ac:dyDescent="0.25">
      <c r="A125" s="28"/>
      <c r="B125" s="23"/>
      <c r="C125" s="23"/>
      <c r="D125" s="137"/>
      <c r="E125" s="147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ht="12.75" customHeight="1" x14ac:dyDescent="0.25">
      <c r="A126" s="28"/>
      <c r="B126" s="23"/>
      <c r="C126" s="23"/>
      <c r="D126" s="137"/>
      <c r="E126" s="147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ht="12.75" customHeight="1" x14ac:dyDescent="0.25">
      <c r="A127" s="28"/>
      <c r="B127" s="23"/>
      <c r="C127" s="23"/>
      <c r="D127" s="137"/>
      <c r="E127" s="147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ht="12.75" customHeight="1" x14ac:dyDescent="0.25">
      <c r="A128" s="28"/>
      <c r="B128" s="23"/>
      <c r="C128" s="23"/>
      <c r="D128" s="137"/>
      <c r="E128" s="147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ht="12.75" customHeight="1" x14ac:dyDescent="0.25">
      <c r="A129" s="28"/>
      <c r="B129" s="23"/>
      <c r="C129" s="23"/>
      <c r="D129" s="137"/>
      <c r="E129" s="147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ht="12.75" customHeight="1" x14ac:dyDescent="0.25">
      <c r="A130" s="28"/>
      <c r="B130" s="23"/>
      <c r="C130" s="23"/>
      <c r="D130" s="137"/>
      <c r="E130" s="147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ht="12.75" customHeight="1" x14ac:dyDescent="0.25">
      <c r="A131" s="28"/>
      <c r="B131" s="23"/>
      <c r="C131" s="23"/>
      <c r="D131" s="137"/>
      <c r="E131" s="147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ht="12.75" customHeight="1" x14ac:dyDescent="0.25">
      <c r="A132" s="28"/>
      <c r="B132" s="23"/>
      <c r="C132" s="23"/>
      <c r="D132" s="137"/>
      <c r="E132" s="147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ht="12.75" customHeight="1" x14ac:dyDescent="0.25">
      <c r="A133" s="28"/>
      <c r="B133" s="23"/>
      <c r="C133" s="23"/>
      <c r="D133" s="137"/>
      <c r="E133" s="147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ht="12.75" customHeight="1" x14ac:dyDescent="0.25">
      <c r="A134" s="28"/>
      <c r="B134" s="23"/>
      <c r="C134" s="23"/>
      <c r="D134" s="137"/>
      <c r="E134" s="147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  <row r="135" spans="1:17" ht="12.75" customHeight="1" x14ac:dyDescent="0.25">
      <c r="A135" s="28"/>
      <c r="B135" s="23"/>
      <c r="C135" s="23"/>
      <c r="D135" s="137"/>
      <c r="E135" s="147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</row>
    <row r="136" spans="1:17" ht="12.75" customHeight="1" x14ac:dyDescent="0.25">
      <c r="A136" s="28"/>
      <c r="B136" s="23"/>
      <c r="C136" s="23"/>
      <c r="D136" s="137"/>
      <c r="E136" s="147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</row>
    <row r="137" spans="1:17" ht="12.75" customHeight="1" x14ac:dyDescent="0.25">
      <c r="A137" s="28"/>
      <c r="B137" s="23"/>
      <c r="C137" s="23"/>
      <c r="D137" s="137"/>
      <c r="E137" s="147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</row>
    <row r="138" spans="1:17" ht="12.75" customHeight="1" x14ac:dyDescent="0.25">
      <c r="A138" s="28"/>
      <c r="B138" s="23"/>
      <c r="C138" s="23"/>
      <c r="D138" s="137"/>
      <c r="E138" s="147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</row>
    <row r="139" spans="1:17" ht="12.75" customHeight="1" x14ac:dyDescent="0.25">
      <c r="A139" s="28"/>
      <c r="B139" s="23"/>
      <c r="C139" s="23"/>
      <c r="D139" s="137"/>
      <c r="E139" s="147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</row>
    <row r="140" spans="1:17" ht="12.75" customHeight="1" x14ac:dyDescent="0.25">
      <c r="A140" s="28"/>
      <c r="B140" s="23"/>
      <c r="C140" s="23"/>
      <c r="D140" s="137"/>
      <c r="E140" s="147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</row>
    <row r="141" spans="1:17" ht="12.75" customHeight="1" x14ac:dyDescent="0.25">
      <c r="A141" s="28"/>
      <c r="B141" s="23"/>
      <c r="C141" s="23"/>
      <c r="D141" s="137"/>
      <c r="E141" s="147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</row>
    <row r="142" spans="1:17" ht="12.75" customHeight="1" x14ac:dyDescent="0.25">
      <c r="A142" s="28"/>
      <c r="B142" s="23"/>
      <c r="C142" s="23"/>
      <c r="D142" s="137"/>
      <c r="E142" s="147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</row>
    <row r="143" spans="1:17" ht="12.75" customHeight="1" x14ac:dyDescent="0.25">
      <c r="A143" s="28"/>
      <c r="B143" s="23"/>
      <c r="C143" s="23"/>
      <c r="D143" s="137"/>
      <c r="E143" s="147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</row>
    <row r="144" spans="1:17" ht="12.75" customHeight="1" x14ac:dyDescent="0.25">
      <c r="A144" s="28"/>
      <c r="B144" s="23"/>
      <c r="C144" s="23"/>
      <c r="D144" s="137"/>
      <c r="E144" s="147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</row>
    <row r="145" spans="1:17" ht="12.75" customHeight="1" x14ac:dyDescent="0.25">
      <c r="A145" s="28"/>
      <c r="B145" s="23"/>
      <c r="C145" s="23"/>
      <c r="D145" s="137"/>
      <c r="E145" s="147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</row>
    <row r="146" spans="1:17" ht="12.75" customHeight="1" x14ac:dyDescent="0.25">
      <c r="A146" s="28"/>
      <c r="B146" s="23"/>
      <c r="C146" s="23"/>
      <c r="D146" s="137"/>
      <c r="E146" s="147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</row>
    <row r="147" spans="1:17" ht="12.75" customHeight="1" x14ac:dyDescent="0.25">
      <c r="A147" s="28"/>
      <c r="B147" s="23"/>
      <c r="C147" s="23"/>
      <c r="D147" s="137"/>
      <c r="E147" s="147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</row>
    <row r="148" spans="1:17" ht="12.75" customHeight="1" x14ac:dyDescent="0.25">
      <c r="A148" s="28"/>
      <c r="B148" s="23"/>
      <c r="C148" s="23"/>
      <c r="D148" s="137"/>
      <c r="E148" s="147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</row>
    <row r="149" spans="1:17" ht="12.75" customHeight="1" x14ac:dyDescent="0.25">
      <c r="A149" s="28"/>
      <c r="B149" s="23"/>
      <c r="C149" s="23"/>
      <c r="D149" s="137"/>
      <c r="E149" s="147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</row>
    <row r="150" spans="1:17" ht="12.75" customHeight="1" x14ac:dyDescent="0.25">
      <c r="A150" s="28"/>
      <c r="B150" s="23"/>
      <c r="C150" s="23"/>
      <c r="D150" s="137"/>
      <c r="E150" s="147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</row>
    <row r="151" spans="1:17" ht="12.75" customHeight="1" x14ac:dyDescent="0.25">
      <c r="A151" s="28"/>
      <c r="B151" s="23"/>
      <c r="C151" s="23"/>
      <c r="D151" s="137"/>
      <c r="E151" s="147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</row>
    <row r="152" spans="1:17" ht="12.75" customHeight="1" x14ac:dyDescent="0.25">
      <c r="A152" s="28"/>
      <c r="B152" s="23"/>
      <c r="C152" s="23"/>
      <c r="D152" s="137"/>
      <c r="E152" s="147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</row>
    <row r="153" spans="1:17" ht="12.75" customHeight="1" x14ac:dyDescent="0.25">
      <c r="A153" s="28"/>
      <c r="B153" s="23"/>
      <c r="C153" s="23"/>
      <c r="D153" s="137"/>
      <c r="E153" s="147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</row>
    <row r="154" spans="1:17" ht="12.75" customHeight="1" x14ac:dyDescent="0.25">
      <c r="A154" s="28"/>
      <c r="B154" s="23"/>
      <c r="C154" s="23"/>
      <c r="D154" s="137"/>
      <c r="E154" s="147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</row>
    <row r="155" spans="1:17" ht="12.75" customHeight="1" x14ac:dyDescent="0.25">
      <c r="A155" s="28"/>
      <c r="B155" s="23"/>
      <c r="C155" s="23"/>
      <c r="D155" s="137"/>
      <c r="E155" s="147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</row>
    <row r="156" spans="1:17" ht="12.75" customHeight="1" x14ac:dyDescent="0.25">
      <c r="A156" s="28"/>
      <c r="B156" s="23"/>
      <c r="C156" s="23"/>
      <c r="D156" s="137"/>
      <c r="E156" s="147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</row>
    <row r="157" spans="1:17" ht="12.75" customHeight="1" x14ac:dyDescent="0.25">
      <c r="A157" s="28"/>
      <c r="B157" s="23"/>
      <c r="C157" s="23"/>
      <c r="D157" s="137"/>
      <c r="E157" s="147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</row>
    <row r="158" spans="1:17" ht="12.75" customHeight="1" x14ac:dyDescent="0.25">
      <c r="A158" s="28"/>
      <c r="B158" s="23"/>
      <c r="C158" s="23"/>
      <c r="D158" s="137"/>
      <c r="E158" s="147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</row>
    <row r="159" spans="1:17" ht="12.75" customHeight="1" x14ac:dyDescent="0.25">
      <c r="A159" s="28"/>
      <c r="B159" s="23"/>
      <c r="C159" s="23"/>
      <c r="D159" s="137"/>
      <c r="E159" s="147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</row>
    <row r="160" spans="1:17" ht="12.75" customHeight="1" x14ac:dyDescent="0.25">
      <c r="A160" s="28"/>
      <c r="B160" s="23"/>
      <c r="C160" s="23"/>
      <c r="D160" s="137"/>
      <c r="E160" s="147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</row>
    <row r="161" spans="1:17" ht="12.75" customHeight="1" x14ac:dyDescent="0.25">
      <c r="A161" s="28"/>
      <c r="B161" s="23"/>
      <c r="C161" s="23"/>
      <c r="D161" s="137"/>
      <c r="E161" s="147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</row>
    <row r="162" spans="1:17" ht="12.75" customHeight="1" x14ac:dyDescent="0.25">
      <c r="A162" s="28"/>
      <c r="B162" s="23"/>
      <c r="C162" s="23"/>
      <c r="D162" s="137"/>
      <c r="E162" s="147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</row>
    <row r="163" spans="1:17" ht="12.75" customHeight="1" x14ac:dyDescent="0.25">
      <c r="A163" s="28"/>
      <c r="B163" s="23"/>
      <c r="C163" s="23"/>
      <c r="D163" s="137"/>
      <c r="E163" s="147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</row>
    <row r="164" spans="1:17" ht="12.75" customHeight="1" x14ac:dyDescent="0.25">
      <c r="A164" s="28"/>
      <c r="B164" s="23"/>
      <c r="C164" s="23"/>
      <c r="D164" s="137"/>
      <c r="E164" s="147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</row>
    <row r="165" spans="1:17" ht="12.75" customHeight="1" x14ac:dyDescent="0.25">
      <c r="A165" s="28"/>
      <c r="B165" s="23"/>
      <c r="C165" s="23"/>
      <c r="D165" s="137"/>
      <c r="E165" s="147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</row>
    <row r="166" spans="1:17" ht="12.75" customHeight="1" x14ac:dyDescent="0.25">
      <c r="A166" s="28"/>
      <c r="B166" s="23"/>
      <c r="C166" s="23"/>
      <c r="D166" s="137"/>
      <c r="E166" s="147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</row>
    <row r="167" spans="1:17" ht="12.75" customHeight="1" x14ac:dyDescent="0.25">
      <c r="A167" s="28"/>
      <c r="B167" s="23"/>
      <c r="C167" s="23"/>
      <c r="D167" s="137"/>
      <c r="E167" s="147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</row>
    <row r="168" spans="1:17" ht="12.75" customHeight="1" x14ac:dyDescent="0.25">
      <c r="A168" s="28"/>
      <c r="B168" s="23"/>
      <c r="C168" s="23"/>
      <c r="D168" s="137"/>
      <c r="E168" s="147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</row>
    <row r="169" spans="1:17" ht="12.75" customHeight="1" x14ac:dyDescent="0.25">
      <c r="A169" s="28"/>
      <c r="B169" s="23"/>
      <c r="C169" s="23"/>
      <c r="D169" s="137"/>
      <c r="E169" s="147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</row>
    <row r="170" spans="1:17" ht="12.75" customHeight="1" x14ac:dyDescent="0.25">
      <c r="A170" s="28"/>
      <c r="B170" s="23"/>
      <c r="C170" s="23"/>
      <c r="D170" s="137"/>
      <c r="E170" s="147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</row>
    <row r="171" spans="1:17" ht="12.75" customHeight="1" x14ac:dyDescent="0.25">
      <c r="A171" s="28"/>
      <c r="B171" s="23"/>
      <c r="C171" s="23"/>
      <c r="D171" s="137"/>
      <c r="E171" s="147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</row>
    <row r="172" spans="1:17" ht="12.75" customHeight="1" x14ac:dyDescent="0.25">
      <c r="A172" s="28"/>
      <c r="B172" s="23"/>
      <c r="C172" s="23"/>
      <c r="D172" s="137"/>
      <c r="E172" s="147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</row>
    <row r="173" spans="1:17" ht="12.75" customHeight="1" x14ac:dyDescent="0.25">
      <c r="A173" s="28"/>
      <c r="B173" s="23"/>
      <c r="C173" s="23"/>
      <c r="D173" s="137"/>
      <c r="E173" s="147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</row>
    <row r="174" spans="1:17" ht="12.75" customHeight="1" x14ac:dyDescent="0.25">
      <c r="A174" s="28"/>
      <c r="B174" s="23"/>
      <c r="C174" s="23"/>
      <c r="D174" s="137"/>
      <c r="E174" s="147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</row>
    <row r="175" spans="1:17" ht="12.75" customHeight="1" x14ac:dyDescent="0.25">
      <c r="A175" s="28"/>
      <c r="B175" s="23"/>
      <c r="C175" s="23"/>
      <c r="D175" s="137"/>
      <c r="E175" s="147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</row>
    <row r="176" spans="1:17" ht="12.75" customHeight="1" x14ac:dyDescent="0.25">
      <c r="A176" s="28"/>
      <c r="B176" s="23"/>
      <c r="C176" s="23"/>
      <c r="D176" s="137"/>
      <c r="E176" s="147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</row>
    <row r="177" spans="1:17" ht="12.75" customHeight="1" x14ac:dyDescent="0.25">
      <c r="A177" s="28"/>
      <c r="B177" s="23"/>
      <c r="C177" s="23"/>
      <c r="D177" s="137"/>
      <c r="E177" s="147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</row>
    <row r="178" spans="1:17" ht="12.75" customHeight="1" x14ac:dyDescent="0.25">
      <c r="A178" s="28"/>
      <c r="B178" s="23"/>
      <c r="C178" s="23"/>
      <c r="D178" s="137"/>
      <c r="E178" s="147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</row>
    <row r="179" spans="1:17" ht="12.75" customHeight="1" x14ac:dyDescent="0.25">
      <c r="A179" s="28"/>
      <c r="B179" s="23"/>
      <c r="C179" s="23"/>
      <c r="D179" s="137"/>
      <c r="E179" s="147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</row>
    <row r="180" spans="1:17" ht="12.75" customHeight="1" x14ac:dyDescent="0.25">
      <c r="A180" s="28"/>
      <c r="B180" s="23"/>
      <c r="C180" s="23"/>
      <c r="D180" s="137"/>
      <c r="E180" s="147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</row>
    <row r="181" spans="1:17" ht="12.75" customHeight="1" x14ac:dyDescent="0.25">
      <c r="A181" s="28"/>
      <c r="B181" s="23"/>
      <c r="C181" s="23"/>
      <c r="D181" s="137"/>
      <c r="E181" s="147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</row>
    <row r="182" spans="1:17" ht="12.75" customHeight="1" x14ac:dyDescent="0.25">
      <c r="A182" s="28"/>
      <c r="B182" s="23"/>
      <c r="C182" s="23"/>
      <c r="D182" s="137"/>
      <c r="E182" s="147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</row>
    <row r="183" spans="1:17" ht="12.75" customHeight="1" x14ac:dyDescent="0.25">
      <c r="A183" s="28"/>
      <c r="B183" s="23"/>
      <c r="C183" s="23"/>
      <c r="D183" s="137"/>
      <c r="E183" s="147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</row>
    <row r="184" spans="1:17" ht="12.75" customHeight="1" x14ac:dyDescent="0.25">
      <c r="A184" s="28"/>
      <c r="B184" s="23"/>
      <c r="C184" s="23"/>
      <c r="D184" s="137"/>
      <c r="E184" s="147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</row>
    <row r="185" spans="1:17" ht="12.75" customHeight="1" x14ac:dyDescent="0.25">
      <c r="A185" s="28"/>
      <c r="B185" s="23"/>
      <c r="C185" s="23"/>
      <c r="D185" s="137"/>
      <c r="E185" s="147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</row>
    <row r="186" spans="1:17" ht="12.75" customHeight="1" x14ac:dyDescent="0.25">
      <c r="A186" s="28"/>
      <c r="B186" s="23"/>
      <c r="C186" s="23"/>
      <c r="D186" s="137"/>
      <c r="E186" s="147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</row>
    <row r="187" spans="1:17" ht="12.75" customHeight="1" x14ac:dyDescent="0.25">
      <c r="A187" s="28"/>
      <c r="B187" s="23"/>
      <c r="C187" s="23"/>
      <c r="D187" s="137"/>
      <c r="E187" s="147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</row>
    <row r="188" spans="1:17" ht="12.75" customHeight="1" x14ac:dyDescent="0.25">
      <c r="A188" s="28"/>
      <c r="B188" s="23"/>
      <c r="C188" s="23"/>
      <c r="D188" s="137"/>
      <c r="E188" s="147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</row>
    <row r="189" spans="1:17" ht="12.75" customHeight="1" x14ac:dyDescent="0.25">
      <c r="A189" s="28"/>
      <c r="B189" s="23"/>
      <c r="C189" s="23"/>
      <c r="D189" s="137"/>
      <c r="E189" s="14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ht="12.75" customHeight="1" x14ac:dyDescent="0.25">
      <c r="A190" s="28"/>
      <c r="B190" s="23"/>
      <c r="C190" s="23"/>
      <c r="D190" s="137"/>
      <c r="E190" s="147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</row>
    <row r="191" spans="1:17" ht="12.75" customHeight="1" x14ac:dyDescent="0.25">
      <c r="A191" s="28"/>
      <c r="B191" s="23"/>
      <c r="C191" s="23"/>
      <c r="D191" s="137"/>
      <c r="E191" s="147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</row>
    <row r="192" spans="1:17" ht="12.75" customHeight="1" x14ac:dyDescent="0.25">
      <c r="A192" s="28"/>
      <c r="B192" s="23"/>
      <c r="C192" s="23"/>
      <c r="D192" s="137"/>
      <c r="E192" s="147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</row>
    <row r="193" spans="1:17" ht="12.75" customHeight="1" x14ac:dyDescent="0.25">
      <c r="A193" s="28"/>
      <c r="B193" s="23"/>
      <c r="C193" s="23"/>
      <c r="D193" s="137"/>
      <c r="E193" s="147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</row>
    <row r="194" spans="1:17" ht="12.75" customHeight="1" x14ac:dyDescent="0.25">
      <c r="A194" s="28"/>
      <c r="B194" s="23"/>
      <c r="C194" s="23"/>
      <c r="D194" s="137"/>
      <c r="E194" s="147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</row>
    <row r="195" spans="1:17" ht="12.75" customHeight="1" x14ac:dyDescent="0.25">
      <c r="A195" s="28"/>
      <c r="B195" s="23"/>
      <c r="C195" s="23"/>
      <c r="D195" s="137"/>
      <c r="E195" s="147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</row>
    <row r="196" spans="1:17" ht="12.75" customHeight="1" x14ac:dyDescent="0.25">
      <c r="A196" s="28"/>
      <c r="B196" s="23"/>
      <c r="C196" s="23"/>
      <c r="D196" s="137"/>
      <c r="E196" s="147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</row>
    <row r="197" spans="1:17" ht="12.75" customHeight="1" x14ac:dyDescent="0.25">
      <c r="A197" s="28"/>
      <c r="B197" s="23"/>
      <c r="C197" s="23"/>
      <c r="D197" s="137"/>
      <c r="E197" s="147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</row>
    <row r="198" spans="1:17" ht="12.75" customHeight="1" x14ac:dyDescent="0.25">
      <c r="A198" s="28"/>
      <c r="B198" s="23"/>
      <c r="C198" s="23"/>
      <c r="D198" s="137"/>
      <c r="E198" s="147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</row>
    <row r="199" spans="1:17" ht="12.75" customHeight="1" x14ac:dyDescent="0.25">
      <c r="A199" s="28"/>
      <c r="B199" s="23"/>
      <c r="C199" s="23"/>
      <c r="D199" s="137"/>
      <c r="E199" s="147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</row>
    <row r="200" spans="1:17" ht="12.75" customHeight="1" x14ac:dyDescent="0.25">
      <c r="A200" s="28"/>
      <c r="B200" s="23"/>
      <c r="C200" s="23"/>
      <c r="D200" s="137"/>
      <c r="E200" s="147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</row>
    <row r="201" spans="1:17" ht="12.75" customHeight="1" x14ac:dyDescent="0.25">
      <c r="A201" s="28"/>
      <c r="B201" s="23"/>
      <c r="C201" s="23"/>
      <c r="D201" s="137"/>
      <c r="E201" s="147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</row>
    <row r="202" spans="1:17" ht="12.75" customHeight="1" x14ac:dyDescent="0.25">
      <c r="A202" s="28"/>
      <c r="B202" s="23"/>
      <c r="C202" s="23"/>
      <c r="D202" s="137"/>
      <c r="E202" s="147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</row>
    <row r="203" spans="1:17" ht="12.75" customHeight="1" x14ac:dyDescent="0.25">
      <c r="A203" s="28"/>
      <c r="B203" s="23"/>
      <c r="C203" s="23"/>
      <c r="D203" s="137"/>
      <c r="E203" s="147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</row>
    <row r="204" spans="1:17" ht="12.75" customHeight="1" x14ac:dyDescent="0.25">
      <c r="A204" s="28"/>
      <c r="B204" s="23"/>
      <c r="C204" s="23"/>
      <c r="D204" s="137"/>
      <c r="E204" s="147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</row>
    <row r="205" spans="1:17" ht="12.75" customHeight="1" x14ac:dyDescent="0.25">
      <c r="A205" s="28"/>
      <c r="B205" s="23"/>
      <c r="C205" s="23"/>
      <c r="D205" s="137"/>
      <c r="E205" s="147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</row>
    <row r="206" spans="1:17" ht="12.75" customHeight="1" x14ac:dyDescent="0.25">
      <c r="A206" s="28"/>
      <c r="B206" s="23"/>
      <c r="C206" s="23"/>
      <c r="D206" s="137"/>
      <c r="E206" s="147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</row>
    <row r="207" spans="1:17" ht="12.75" customHeight="1" x14ac:dyDescent="0.25">
      <c r="A207" s="28"/>
      <c r="B207" s="23"/>
      <c r="C207" s="23"/>
      <c r="D207" s="137"/>
      <c r="E207" s="147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</row>
    <row r="208" spans="1:17" ht="12.75" customHeight="1" x14ac:dyDescent="0.25">
      <c r="A208" s="28"/>
      <c r="B208" s="23"/>
      <c r="C208" s="23"/>
      <c r="D208" s="137"/>
      <c r="E208" s="147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</row>
    <row r="209" spans="1:17" ht="12.75" customHeight="1" x14ac:dyDescent="0.25">
      <c r="A209" s="28"/>
      <c r="B209" s="23"/>
      <c r="C209" s="23"/>
      <c r="D209" s="137"/>
      <c r="E209" s="147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</row>
    <row r="210" spans="1:17" ht="12.75" customHeight="1" x14ac:dyDescent="0.25">
      <c r="A210" s="28"/>
      <c r="B210" s="23"/>
      <c r="C210" s="23"/>
      <c r="D210" s="137"/>
      <c r="E210" s="147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</row>
    <row r="211" spans="1:17" ht="12.75" customHeight="1" x14ac:dyDescent="0.25">
      <c r="A211" s="28"/>
      <c r="B211" s="23"/>
      <c r="C211" s="23"/>
      <c r="D211" s="137"/>
      <c r="E211" s="147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</row>
    <row r="212" spans="1:17" ht="12.75" customHeight="1" x14ac:dyDescent="0.25">
      <c r="A212" s="28"/>
      <c r="B212" s="23"/>
      <c r="C212" s="23"/>
      <c r="D212" s="137"/>
      <c r="E212" s="147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</row>
    <row r="213" spans="1:17" ht="12.75" customHeight="1" x14ac:dyDescent="0.25">
      <c r="A213" s="28"/>
      <c r="B213" s="23"/>
      <c r="C213" s="23"/>
      <c r="D213" s="137"/>
      <c r="E213" s="147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</row>
    <row r="214" spans="1:17" ht="12.75" customHeight="1" x14ac:dyDescent="0.25">
      <c r="A214" s="28"/>
      <c r="B214" s="23"/>
      <c r="C214" s="23"/>
      <c r="D214" s="137"/>
      <c r="E214" s="147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</row>
    <row r="215" spans="1:17" ht="12.75" customHeight="1" x14ac:dyDescent="0.25">
      <c r="A215" s="28"/>
      <c r="B215" s="23"/>
      <c r="C215" s="23"/>
      <c r="D215" s="137"/>
      <c r="E215" s="147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</row>
    <row r="216" spans="1:17" ht="12.75" customHeight="1" x14ac:dyDescent="0.25">
      <c r="A216" s="28"/>
      <c r="B216" s="23"/>
      <c r="C216" s="23"/>
      <c r="D216" s="137"/>
      <c r="E216" s="147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</row>
    <row r="217" spans="1:17" ht="12.75" customHeight="1" x14ac:dyDescent="0.25">
      <c r="A217" s="28"/>
      <c r="B217" s="23"/>
      <c r="C217" s="23"/>
      <c r="D217" s="137"/>
      <c r="E217" s="147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</row>
    <row r="218" spans="1:17" ht="12.75" customHeight="1" x14ac:dyDescent="0.25">
      <c r="A218" s="28"/>
      <c r="B218" s="23"/>
      <c r="C218" s="23"/>
      <c r="D218" s="137"/>
      <c r="E218" s="147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</row>
    <row r="219" spans="1:17" ht="12.75" customHeight="1" x14ac:dyDescent="0.25">
      <c r="A219" s="28"/>
      <c r="B219" s="23"/>
      <c r="C219" s="23"/>
      <c r="D219" s="137"/>
      <c r="E219" s="147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</row>
    <row r="220" spans="1:17" ht="12.75" customHeight="1" x14ac:dyDescent="0.25">
      <c r="A220" s="28"/>
      <c r="B220" s="23"/>
      <c r="C220" s="23"/>
      <c r="D220" s="137"/>
      <c r="E220" s="147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</row>
    <row r="221" spans="1:17" ht="12.75" customHeight="1" x14ac:dyDescent="0.25">
      <c r="A221" s="28"/>
      <c r="B221" s="23"/>
      <c r="C221" s="23"/>
      <c r="D221" s="137"/>
      <c r="E221" s="147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</row>
    <row r="222" spans="1:17" ht="12.75" customHeight="1" x14ac:dyDescent="0.25">
      <c r="A222" s="28"/>
      <c r="B222" s="23"/>
      <c r="C222" s="23"/>
      <c r="D222" s="137"/>
      <c r="E222" s="147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</row>
    <row r="223" spans="1:17" ht="12.75" customHeight="1" x14ac:dyDescent="0.25">
      <c r="A223" s="28"/>
      <c r="B223" s="23"/>
      <c r="C223" s="23"/>
      <c r="D223" s="137"/>
      <c r="E223" s="147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</row>
    <row r="224" spans="1:17" ht="12.75" customHeight="1" x14ac:dyDescent="0.25">
      <c r="A224" s="28"/>
      <c r="B224" s="23"/>
      <c r="C224" s="23"/>
      <c r="D224" s="137"/>
      <c r="E224" s="147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</row>
    <row r="225" spans="1:17" ht="12.75" customHeight="1" x14ac:dyDescent="0.25">
      <c r="A225" s="28"/>
      <c r="B225" s="23"/>
      <c r="C225" s="23"/>
      <c r="D225" s="137"/>
      <c r="E225" s="147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</row>
    <row r="226" spans="1:17" ht="12.75" customHeight="1" x14ac:dyDescent="0.25">
      <c r="A226" s="28"/>
      <c r="B226" s="23"/>
      <c r="C226" s="23"/>
      <c r="D226" s="137"/>
      <c r="E226" s="147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</row>
    <row r="227" spans="1:17" ht="12.75" customHeight="1" x14ac:dyDescent="0.25">
      <c r="A227" s="28"/>
      <c r="B227" s="23"/>
      <c r="C227" s="23"/>
      <c r="D227" s="137"/>
      <c r="E227" s="147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</row>
    <row r="228" spans="1:17" ht="12.75" customHeight="1" x14ac:dyDescent="0.25">
      <c r="A228" s="28"/>
      <c r="B228" s="23"/>
      <c r="C228" s="23"/>
      <c r="D228" s="137"/>
      <c r="E228" s="147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</row>
    <row r="229" spans="1:17" ht="12.75" customHeight="1" x14ac:dyDescent="0.25">
      <c r="A229" s="28"/>
      <c r="B229" s="23"/>
      <c r="C229" s="23"/>
      <c r="D229" s="137"/>
      <c r="E229" s="147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</row>
    <row r="230" spans="1:17" ht="12.75" customHeight="1" x14ac:dyDescent="0.25">
      <c r="A230" s="28"/>
      <c r="B230" s="23"/>
      <c r="C230" s="23"/>
      <c r="D230" s="137"/>
      <c r="E230" s="147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</row>
    <row r="231" spans="1:17" ht="12.75" customHeight="1" x14ac:dyDescent="0.25">
      <c r="A231" s="28"/>
      <c r="B231" s="23"/>
      <c r="C231" s="23"/>
      <c r="D231" s="137"/>
      <c r="E231" s="147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</row>
    <row r="232" spans="1:17" ht="12.75" customHeight="1" x14ac:dyDescent="0.25">
      <c r="A232" s="28"/>
      <c r="B232" s="23"/>
      <c r="C232" s="23"/>
      <c r="D232" s="137"/>
      <c r="E232" s="147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</row>
    <row r="233" spans="1:17" ht="12.75" customHeight="1" x14ac:dyDescent="0.25">
      <c r="A233" s="28"/>
      <c r="B233" s="23"/>
      <c r="C233" s="23"/>
      <c r="D233" s="137"/>
      <c r="E233" s="147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</row>
    <row r="234" spans="1:17" ht="12.75" customHeight="1" x14ac:dyDescent="0.25">
      <c r="A234" s="28"/>
      <c r="B234" s="23"/>
      <c r="C234" s="23"/>
      <c r="D234" s="137"/>
      <c r="E234" s="147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</row>
    <row r="235" spans="1:17" ht="12.75" customHeight="1" x14ac:dyDescent="0.25">
      <c r="A235" s="28"/>
      <c r="B235" s="23"/>
      <c r="C235" s="23"/>
      <c r="D235" s="137"/>
      <c r="E235" s="147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</row>
    <row r="236" spans="1:17" ht="12.75" customHeight="1" x14ac:dyDescent="0.25">
      <c r="A236" s="28"/>
      <c r="B236" s="23"/>
      <c r="C236" s="23"/>
      <c r="D236" s="137"/>
      <c r="E236" s="147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</row>
    <row r="237" spans="1:17" ht="12.75" customHeight="1" x14ac:dyDescent="0.25">
      <c r="A237" s="28"/>
      <c r="B237" s="23"/>
      <c r="C237" s="23"/>
      <c r="D237" s="137"/>
      <c r="E237" s="147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</row>
    <row r="238" spans="1:17" ht="12.75" customHeight="1" x14ac:dyDescent="0.25">
      <c r="A238" s="28"/>
      <c r="B238" s="23"/>
      <c r="C238" s="23"/>
      <c r="D238" s="137"/>
      <c r="E238" s="147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</row>
    <row r="239" spans="1:17" ht="12.75" customHeight="1" x14ac:dyDescent="0.25">
      <c r="A239" s="28"/>
      <c r="B239" s="23"/>
      <c r="C239" s="23"/>
      <c r="D239" s="137"/>
      <c r="E239" s="147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</row>
    <row r="240" spans="1:17" ht="12.75" customHeight="1" x14ac:dyDescent="0.25">
      <c r="A240" s="28"/>
      <c r="B240" s="23"/>
      <c r="C240" s="23"/>
      <c r="D240" s="137"/>
      <c r="E240" s="147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</row>
    <row r="241" spans="1:17" ht="12.75" customHeight="1" x14ac:dyDescent="0.25">
      <c r="A241" s="28"/>
      <c r="B241" s="23"/>
      <c r="C241" s="23"/>
      <c r="D241" s="137"/>
      <c r="E241" s="147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</row>
    <row r="242" spans="1:17" ht="12.75" customHeight="1" x14ac:dyDescent="0.25">
      <c r="A242" s="28"/>
      <c r="B242" s="23"/>
      <c r="C242" s="23"/>
      <c r="D242" s="137"/>
      <c r="E242" s="147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</row>
    <row r="243" spans="1:17" ht="12.75" customHeight="1" x14ac:dyDescent="0.25">
      <c r="A243" s="28"/>
      <c r="B243" s="23"/>
      <c r="C243" s="23"/>
      <c r="D243" s="137"/>
      <c r="E243" s="147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</row>
    <row r="244" spans="1:17" ht="12.75" customHeight="1" x14ac:dyDescent="0.25">
      <c r="A244" s="28"/>
      <c r="B244" s="23"/>
      <c r="C244" s="23"/>
      <c r="D244" s="137"/>
      <c r="E244" s="147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</row>
    <row r="245" spans="1:17" ht="12.75" customHeight="1" x14ac:dyDescent="0.25">
      <c r="A245" s="28"/>
      <c r="B245" s="23"/>
      <c r="C245" s="23"/>
      <c r="D245" s="137"/>
      <c r="E245" s="147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</row>
    <row r="246" spans="1:17" ht="12.75" customHeight="1" x14ac:dyDescent="0.25">
      <c r="A246" s="28"/>
      <c r="B246" s="23"/>
      <c r="C246" s="23"/>
      <c r="D246" s="137"/>
      <c r="E246" s="147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</row>
    <row r="247" spans="1:17" ht="12.75" customHeight="1" x14ac:dyDescent="0.25">
      <c r="A247" s="28"/>
      <c r="B247" s="23"/>
      <c r="C247" s="23"/>
      <c r="D247" s="137"/>
      <c r="E247" s="147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</row>
    <row r="248" spans="1:17" ht="12.75" customHeight="1" x14ac:dyDescent="0.25">
      <c r="A248" s="28"/>
      <c r="B248" s="23"/>
      <c r="C248" s="23"/>
      <c r="D248" s="137"/>
      <c r="E248" s="147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</row>
    <row r="249" spans="1:17" ht="12.75" customHeight="1" x14ac:dyDescent="0.25">
      <c r="A249" s="28"/>
      <c r="B249" s="23"/>
      <c r="C249" s="23"/>
      <c r="D249" s="137"/>
      <c r="E249" s="147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</row>
    <row r="250" spans="1:17" ht="12.75" customHeight="1" x14ac:dyDescent="0.25">
      <c r="A250" s="28"/>
      <c r="B250" s="23"/>
      <c r="C250" s="23"/>
      <c r="D250" s="137"/>
      <c r="E250" s="147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</row>
    <row r="251" spans="1:17" ht="12.75" customHeight="1" x14ac:dyDescent="0.25">
      <c r="A251" s="28"/>
      <c r="B251" s="23"/>
      <c r="C251" s="23"/>
      <c r="D251" s="137"/>
      <c r="E251" s="147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</row>
    <row r="252" spans="1:17" ht="12.75" customHeight="1" x14ac:dyDescent="0.25">
      <c r="A252" s="28"/>
      <c r="B252" s="23"/>
      <c r="C252" s="23"/>
      <c r="D252" s="137"/>
      <c r="E252" s="147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</row>
    <row r="253" spans="1:17" ht="12.75" customHeight="1" x14ac:dyDescent="0.25">
      <c r="A253" s="28"/>
      <c r="B253" s="23"/>
      <c r="C253" s="23"/>
      <c r="D253" s="137"/>
      <c r="E253" s="147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</row>
    <row r="254" spans="1:17" ht="12.75" customHeight="1" x14ac:dyDescent="0.25">
      <c r="A254" s="28"/>
      <c r="B254" s="23"/>
      <c r="C254" s="23"/>
      <c r="D254" s="137"/>
      <c r="E254" s="147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</row>
    <row r="255" spans="1:17" ht="12.75" customHeight="1" x14ac:dyDescent="0.25">
      <c r="A255" s="28"/>
      <c r="B255" s="23"/>
      <c r="C255" s="23"/>
      <c r="D255" s="137"/>
      <c r="E255" s="147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</row>
    <row r="256" spans="1:17" ht="12.75" customHeight="1" x14ac:dyDescent="0.25">
      <c r="A256" s="28"/>
      <c r="B256" s="23"/>
      <c r="C256" s="23"/>
      <c r="D256" s="137"/>
      <c r="E256" s="147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</row>
    <row r="257" spans="1:17" ht="12.75" customHeight="1" x14ac:dyDescent="0.25">
      <c r="A257" s="28"/>
      <c r="B257" s="23"/>
      <c r="C257" s="23"/>
      <c r="D257" s="137"/>
      <c r="E257" s="147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</row>
    <row r="258" spans="1:17" ht="12.75" customHeight="1" x14ac:dyDescent="0.25">
      <c r="A258" s="28"/>
      <c r="B258" s="23"/>
      <c r="C258" s="23"/>
      <c r="D258" s="137"/>
      <c r="E258" s="147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</row>
    <row r="259" spans="1:17" ht="12.75" customHeight="1" x14ac:dyDescent="0.25">
      <c r="A259" s="28"/>
      <c r="B259" s="23"/>
      <c r="C259" s="23"/>
      <c r="D259" s="137"/>
      <c r="E259" s="147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</row>
    <row r="260" spans="1:17" ht="12.75" customHeight="1" x14ac:dyDescent="0.25">
      <c r="A260" s="28"/>
      <c r="B260" s="23"/>
      <c r="C260" s="23"/>
      <c r="D260" s="137"/>
      <c r="E260" s="147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</row>
    <row r="261" spans="1:17" ht="12.75" customHeight="1" x14ac:dyDescent="0.25">
      <c r="A261" s="28"/>
      <c r="B261" s="23"/>
      <c r="C261" s="23"/>
      <c r="D261" s="137"/>
      <c r="E261" s="147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</row>
    <row r="262" spans="1:17" ht="12.75" customHeight="1" x14ac:dyDescent="0.25">
      <c r="A262" s="28"/>
      <c r="B262" s="23"/>
      <c r="C262" s="23"/>
      <c r="D262" s="137"/>
      <c r="E262" s="147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</row>
    <row r="263" spans="1:17" ht="12.75" customHeight="1" x14ac:dyDescent="0.25">
      <c r="A263" s="28"/>
      <c r="B263" s="23"/>
      <c r="C263" s="23"/>
      <c r="D263" s="137"/>
      <c r="E263" s="147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</row>
    <row r="264" spans="1:17" ht="12.75" customHeight="1" x14ac:dyDescent="0.25">
      <c r="A264" s="28"/>
      <c r="B264" s="23"/>
      <c r="C264" s="23"/>
      <c r="D264" s="137"/>
      <c r="E264" s="147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</row>
    <row r="265" spans="1:17" ht="12.75" customHeight="1" x14ac:dyDescent="0.25">
      <c r="A265" s="28"/>
      <c r="B265" s="23"/>
      <c r="C265" s="23"/>
      <c r="D265" s="137"/>
      <c r="E265" s="147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</row>
    <row r="266" spans="1:17" ht="12.75" customHeight="1" x14ac:dyDescent="0.25">
      <c r="A266" s="28"/>
      <c r="B266" s="23"/>
      <c r="C266" s="23"/>
      <c r="D266" s="137"/>
      <c r="E266" s="147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</row>
    <row r="267" spans="1:17" ht="12.75" customHeight="1" x14ac:dyDescent="0.25">
      <c r="A267" s="28"/>
      <c r="B267" s="23"/>
      <c r="C267" s="23"/>
      <c r="D267" s="137"/>
      <c r="E267" s="147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</row>
    <row r="268" spans="1:17" ht="12.75" customHeight="1" x14ac:dyDescent="0.25">
      <c r="A268" s="28"/>
      <c r="B268" s="23"/>
      <c r="C268" s="23"/>
      <c r="D268" s="137"/>
      <c r="E268" s="147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</row>
    <row r="269" spans="1:17" ht="12.75" customHeight="1" x14ac:dyDescent="0.25">
      <c r="A269" s="28"/>
      <c r="B269" s="23"/>
      <c r="C269" s="23"/>
      <c r="D269" s="137"/>
      <c r="E269" s="147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</row>
    <row r="270" spans="1:17" ht="12.75" customHeight="1" x14ac:dyDescent="0.25">
      <c r="A270" s="28"/>
      <c r="B270" s="23"/>
      <c r="C270" s="23"/>
      <c r="D270" s="137"/>
      <c r="E270" s="147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</row>
    <row r="271" spans="1:17" ht="12.75" customHeight="1" x14ac:dyDescent="0.25">
      <c r="A271" s="28"/>
      <c r="B271" s="23"/>
      <c r="C271" s="23"/>
      <c r="D271" s="137"/>
      <c r="E271" s="147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</row>
    <row r="272" spans="1:17" ht="12.75" customHeight="1" x14ac:dyDescent="0.25">
      <c r="A272" s="28"/>
      <c r="B272" s="23"/>
      <c r="C272" s="23"/>
      <c r="D272" s="137"/>
      <c r="E272" s="147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</row>
    <row r="273" spans="1:17" ht="12.75" customHeight="1" x14ac:dyDescent="0.25">
      <c r="A273" s="28"/>
      <c r="B273" s="23"/>
      <c r="C273" s="23"/>
      <c r="D273" s="137"/>
      <c r="E273" s="147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</row>
    <row r="274" spans="1:17" ht="12.75" customHeight="1" x14ac:dyDescent="0.25">
      <c r="A274" s="28"/>
      <c r="B274" s="23"/>
      <c r="C274" s="23"/>
      <c r="D274" s="137"/>
      <c r="E274" s="147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</row>
    <row r="275" spans="1:17" ht="12.75" customHeight="1" x14ac:dyDescent="0.25">
      <c r="A275" s="28"/>
      <c r="B275" s="23"/>
      <c r="C275" s="23"/>
      <c r="D275" s="137"/>
      <c r="E275" s="147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</row>
    <row r="276" spans="1:17" ht="12.75" customHeight="1" x14ac:dyDescent="0.25">
      <c r="A276" s="28"/>
      <c r="B276" s="23"/>
      <c r="C276" s="23"/>
      <c r="D276" s="137"/>
      <c r="E276" s="147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</row>
    <row r="277" spans="1:17" ht="12.75" customHeight="1" x14ac:dyDescent="0.25">
      <c r="A277" s="28"/>
      <c r="B277" s="23"/>
      <c r="C277" s="23"/>
      <c r="D277" s="137"/>
      <c r="E277" s="147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</row>
    <row r="278" spans="1:17" ht="12.75" customHeight="1" x14ac:dyDescent="0.25">
      <c r="A278" s="28"/>
      <c r="B278" s="23"/>
      <c r="C278" s="23"/>
      <c r="D278" s="137"/>
      <c r="E278" s="147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</row>
    <row r="279" spans="1:17" ht="12.75" customHeight="1" x14ac:dyDescent="0.25">
      <c r="A279" s="28"/>
      <c r="B279" s="23"/>
      <c r="C279" s="23"/>
      <c r="D279" s="137"/>
      <c r="E279" s="147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</row>
    <row r="280" spans="1:17" ht="12.75" customHeight="1" x14ac:dyDescent="0.25">
      <c r="A280" s="28"/>
      <c r="B280" s="23"/>
      <c r="C280" s="23"/>
      <c r="D280" s="137"/>
      <c r="E280" s="147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</row>
    <row r="281" spans="1:17" ht="12.75" customHeight="1" x14ac:dyDescent="0.25">
      <c r="A281" s="28"/>
      <c r="B281" s="23"/>
      <c r="C281" s="23"/>
      <c r="D281" s="137"/>
      <c r="E281" s="147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</row>
    <row r="282" spans="1:17" ht="12.75" customHeight="1" x14ac:dyDescent="0.25">
      <c r="A282" s="28"/>
      <c r="B282" s="23"/>
      <c r="C282" s="23"/>
      <c r="D282" s="137"/>
      <c r="E282" s="147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</row>
    <row r="283" spans="1:17" ht="12.75" customHeight="1" x14ac:dyDescent="0.25">
      <c r="A283" s="28"/>
      <c r="B283" s="23"/>
      <c r="C283" s="23"/>
      <c r="D283" s="137"/>
      <c r="E283" s="147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</row>
    <row r="284" spans="1:17" ht="12.75" customHeight="1" x14ac:dyDescent="0.25">
      <c r="A284" s="28"/>
      <c r="B284" s="23"/>
      <c r="C284" s="23"/>
      <c r="D284" s="137"/>
      <c r="E284" s="147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</row>
    <row r="285" spans="1:17" ht="12.75" customHeight="1" x14ac:dyDescent="0.25">
      <c r="A285" s="28"/>
      <c r="B285" s="23"/>
      <c r="C285" s="23"/>
      <c r="D285" s="137"/>
      <c r="E285" s="147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</row>
    <row r="286" spans="1:17" ht="12.75" customHeight="1" x14ac:dyDescent="0.25">
      <c r="A286" s="28"/>
      <c r="B286" s="23"/>
      <c r="C286" s="23"/>
      <c r="D286" s="137"/>
      <c r="E286" s="147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</row>
    <row r="287" spans="1:17" ht="12.75" customHeight="1" x14ac:dyDescent="0.25">
      <c r="A287" s="28"/>
      <c r="B287" s="23"/>
      <c r="C287" s="23"/>
      <c r="D287" s="137"/>
      <c r="E287" s="147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</row>
    <row r="288" spans="1:17" ht="12.75" customHeight="1" x14ac:dyDescent="0.25">
      <c r="A288" s="28"/>
      <c r="B288" s="23"/>
      <c r="C288" s="23"/>
      <c r="D288" s="137"/>
      <c r="E288" s="147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</row>
    <row r="289" spans="1:17" ht="12.75" customHeight="1" x14ac:dyDescent="0.25">
      <c r="A289" s="28"/>
      <c r="B289" s="23"/>
      <c r="C289" s="23"/>
      <c r="D289" s="137"/>
      <c r="E289" s="147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</row>
    <row r="290" spans="1:17" ht="12.75" customHeight="1" x14ac:dyDescent="0.25">
      <c r="A290" s="28"/>
      <c r="B290" s="23"/>
      <c r="C290" s="23"/>
      <c r="D290" s="137"/>
      <c r="E290" s="147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</row>
    <row r="291" spans="1:17" ht="12.75" customHeight="1" x14ac:dyDescent="0.25">
      <c r="A291" s="28"/>
      <c r="B291" s="23"/>
      <c r="C291" s="23"/>
      <c r="D291" s="137"/>
      <c r="E291" s="147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</row>
    <row r="292" spans="1:17" ht="12.75" customHeight="1" x14ac:dyDescent="0.25">
      <c r="A292" s="28"/>
      <c r="B292" s="23"/>
      <c r="C292" s="23"/>
      <c r="D292" s="137"/>
      <c r="E292" s="147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</row>
    <row r="293" spans="1:17" ht="12.75" customHeight="1" x14ac:dyDescent="0.25">
      <c r="A293" s="28"/>
      <c r="B293" s="23"/>
      <c r="C293" s="23"/>
      <c r="D293" s="137"/>
      <c r="E293" s="147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</row>
    <row r="294" spans="1:17" ht="12.75" customHeight="1" x14ac:dyDescent="0.25">
      <c r="A294" s="28"/>
      <c r="B294" s="23"/>
      <c r="C294" s="23"/>
      <c r="D294" s="137"/>
      <c r="E294" s="147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</row>
    <row r="295" spans="1:17" ht="12.75" customHeight="1" x14ac:dyDescent="0.25">
      <c r="A295" s="28"/>
      <c r="B295" s="23"/>
      <c r="C295" s="23"/>
      <c r="D295" s="137"/>
      <c r="E295" s="147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</row>
    <row r="296" spans="1:17" ht="12.75" customHeight="1" x14ac:dyDescent="0.25">
      <c r="A296" s="28"/>
      <c r="B296" s="23"/>
      <c r="C296" s="23"/>
      <c r="D296" s="137"/>
      <c r="E296" s="147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</row>
    <row r="297" spans="1:17" ht="12.75" customHeight="1" x14ac:dyDescent="0.25">
      <c r="A297" s="28"/>
      <c r="B297" s="23"/>
      <c r="C297" s="23"/>
      <c r="D297" s="137"/>
      <c r="E297" s="147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</row>
    <row r="298" spans="1:17" ht="12.75" customHeight="1" x14ac:dyDescent="0.25">
      <c r="A298" s="28"/>
      <c r="B298" s="23"/>
      <c r="C298" s="23"/>
      <c r="D298" s="137"/>
      <c r="E298" s="147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</row>
    <row r="299" spans="1:17" ht="12.75" customHeight="1" x14ac:dyDescent="0.25">
      <c r="A299" s="28"/>
      <c r="B299" s="23"/>
      <c r="C299" s="23"/>
      <c r="D299" s="137"/>
      <c r="E299" s="147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</row>
    <row r="300" spans="1:17" ht="12.75" customHeight="1" x14ac:dyDescent="0.25">
      <c r="A300" s="28"/>
      <c r="B300" s="23"/>
      <c r="C300" s="23"/>
      <c r="D300" s="137"/>
      <c r="E300" s="147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</row>
    <row r="301" spans="1:17" ht="12.75" customHeight="1" x14ac:dyDescent="0.25">
      <c r="A301" s="28"/>
      <c r="B301" s="23"/>
      <c r="C301" s="23"/>
      <c r="D301" s="137"/>
      <c r="E301" s="147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</row>
    <row r="302" spans="1:17" ht="12.75" customHeight="1" x14ac:dyDescent="0.25">
      <c r="A302" s="28"/>
      <c r="B302" s="23"/>
      <c r="C302" s="23"/>
      <c r="D302" s="137"/>
      <c r="E302" s="147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</row>
    <row r="303" spans="1:17" ht="12.75" customHeight="1" x14ac:dyDescent="0.25">
      <c r="A303" s="28"/>
      <c r="B303" s="23"/>
      <c r="C303" s="23"/>
      <c r="D303" s="137"/>
      <c r="E303" s="147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</row>
    <row r="304" spans="1:17" ht="12.75" customHeight="1" x14ac:dyDescent="0.25">
      <c r="A304" s="28"/>
      <c r="B304" s="23"/>
      <c r="C304" s="23"/>
      <c r="D304" s="137"/>
      <c r="E304" s="147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</row>
    <row r="305" spans="1:17" ht="12.75" customHeight="1" x14ac:dyDescent="0.25">
      <c r="A305" s="28"/>
      <c r="B305" s="23"/>
      <c r="C305" s="23"/>
      <c r="D305" s="137"/>
      <c r="E305" s="147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</row>
    <row r="306" spans="1:17" ht="12.75" customHeight="1" x14ac:dyDescent="0.25">
      <c r="A306" s="28"/>
      <c r="B306" s="23"/>
      <c r="C306" s="23"/>
      <c r="D306" s="137"/>
      <c r="E306" s="147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</row>
    <row r="307" spans="1:17" ht="12.75" customHeight="1" x14ac:dyDescent="0.25">
      <c r="A307" s="28"/>
      <c r="B307" s="23"/>
      <c r="C307" s="23"/>
      <c r="D307" s="137"/>
      <c r="E307" s="147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</row>
    <row r="308" spans="1:17" ht="12.75" customHeight="1" x14ac:dyDescent="0.25">
      <c r="A308" s="28"/>
      <c r="B308" s="23"/>
      <c r="C308" s="23"/>
      <c r="D308" s="137"/>
      <c r="E308" s="147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</row>
    <row r="309" spans="1:17" ht="12.75" customHeight="1" x14ac:dyDescent="0.25">
      <c r="A309" s="28"/>
      <c r="B309" s="23"/>
      <c r="C309" s="23"/>
      <c r="D309" s="137"/>
      <c r="E309" s="147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</row>
    <row r="310" spans="1:17" ht="12.75" customHeight="1" x14ac:dyDescent="0.25">
      <c r="A310" s="28"/>
      <c r="B310" s="23"/>
      <c r="C310" s="23"/>
      <c r="D310" s="137"/>
      <c r="E310" s="147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</row>
    <row r="311" spans="1:17" ht="12.75" customHeight="1" x14ac:dyDescent="0.25">
      <c r="A311" s="28"/>
      <c r="B311" s="23"/>
      <c r="C311" s="23"/>
      <c r="D311" s="137"/>
      <c r="E311" s="147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</row>
    <row r="312" spans="1:17" ht="12.75" customHeight="1" x14ac:dyDescent="0.25">
      <c r="A312" s="28"/>
      <c r="B312" s="23"/>
      <c r="C312" s="23"/>
      <c r="D312" s="137"/>
      <c r="E312" s="147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</row>
    <row r="313" spans="1:17" ht="12.75" customHeight="1" x14ac:dyDescent="0.25">
      <c r="A313" s="28"/>
      <c r="B313" s="23"/>
      <c r="C313" s="23"/>
      <c r="D313" s="137"/>
      <c r="E313" s="147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</row>
    <row r="314" spans="1:17" ht="12.75" customHeight="1" x14ac:dyDescent="0.25">
      <c r="A314" s="28"/>
      <c r="B314" s="23"/>
      <c r="C314" s="23"/>
      <c r="D314" s="137"/>
      <c r="E314" s="147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</row>
    <row r="315" spans="1:17" ht="12.75" customHeight="1" x14ac:dyDescent="0.25">
      <c r="A315" s="28"/>
      <c r="B315" s="23"/>
      <c r="C315" s="23"/>
      <c r="D315" s="137"/>
      <c r="E315" s="147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</row>
    <row r="316" spans="1:17" ht="12.75" customHeight="1" x14ac:dyDescent="0.25">
      <c r="A316" s="28"/>
      <c r="B316" s="23"/>
      <c r="C316" s="23"/>
      <c r="D316" s="137"/>
      <c r="E316" s="147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</row>
    <row r="317" spans="1:17" ht="12.75" customHeight="1" x14ac:dyDescent="0.25">
      <c r="A317" s="28"/>
      <c r="B317" s="23"/>
      <c r="C317" s="23"/>
      <c r="D317" s="137"/>
      <c r="E317" s="147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</row>
    <row r="318" spans="1:17" ht="12.75" customHeight="1" x14ac:dyDescent="0.25">
      <c r="A318" s="28"/>
      <c r="B318" s="23"/>
      <c r="C318" s="23"/>
      <c r="D318" s="137"/>
      <c r="E318" s="147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</row>
    <row r="319" spans="1:17" ht="12.75" customHeight="1" x14ac:dyDescent="0.25">
      <c r="A319" s="28"/>
      <c r="B319" s="23"/>
      <c r="C319" s="23"/>
      <c r="D319" s="137"/>
      <c r="E319" s="147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</row>
    <row r="320" spans="1:17" ht="12.75" customHeight="1" x14ac:dyDescent="0.25">
      <c r="A320" s="28"/>
      <c r="B320" s="23"/>
      <c r="C320" s="23"/>
      <c r="D320" s="137"/>
      <c r="E320" s="147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</row>
    <row r="321" spans="1:17" ht="12.75" customHeight="1" x14ac:dyDescent="0.25">
      <c r="A321" s="28"/>
      <c r="B321" s="23"/>
      <c r="C321" s="23"/>
      <c r="D321" s="137"/>
      <c r="E321" s="147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</row>
    <row r="322" spans="1:17" ht="12.75" customHeight="1" x14ac:dyDescent="0.25">
      <c r="A322" s="28"/>
      <c r="B322" s="23"/>
      <c r="C322" s="23"/>
      <c r="D322" s="137"/>
      <c r="E322" s="147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</row>
    <row r="323" spans="1:17" ht="12.75" customHeight="1" x14ac:dyDescent="0.25">
      <c r="A323" s="28"/>
      <c r="B323" s="23"/>
      <c r="C323" s="23"/>
      <c r="D323" s="137"/>
      <c r="E323" s="147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</row>
    <row r="324" spans="1:17" ht="12.75" customHeight="1" x14ac:dyDescent="0.25">
      <c r="A324" s="28"/>
      <c r="B324" s="23"/>
      <c r="C324" s="23"/>
      <c r="D324" s="137"/>
      <c r="E324" s="147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</row>
    <row r="325" spans="1:17" ht="12.75" customHeight="1" x14ac:dyDescent="0.25">
      <c r="A325" s="28"/>
      <c r="B325" s="23"/>
      <c r="C325" s="23"/>
      <c r="D325" s="137"/>
      <c r="E325" s="147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</row>
    <row r="326" spans="1:17" ht="12.75" customHeight="1" x14ac:dyDescent="0.25">
      <c r="A326" s="28"/>
      <c r="B326" s="23"/>
      <c r="C326" s="23"/>
      <c r="D326" s="137"/>
      <c r="E326" s="147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</row>
    <row r="327" spans="1:17" ht="12.75" customHeight="1" x14ac:dyDescent="0.25">
      <c r="A327" s="28"/>
      <c r="B327" s="23"/>
      <c r="C327" s="23"/>
      <c r="D327" s="137"/>
      <c r="E327" s="147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</row>
    <row r="328" spans="1:17" ht="12.75" customHeight="1" x14ac:dyDescent="0.25">
      <c r="A328" s="28"/>
      <c r="B328" s="23"/>
      <c r="C328" s="23"/>
      <c r="D328" s="137"/>
      <c r="E328" s="147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</row>
    <row r="329" spans="1:17" ht="12.75" customHeight="1" x14ac:dyDescent="0.25">
      <c r="A329" s="28"/>
      <c r="B329" s="23"/>
      <c r="C329" s="23"/>
      <c r="D329" s="137"/>
      <c r="E329" s="147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</row>
    <row r="330" spans="1:17" ht="12.75" customHeight="1" x14ac:dyDescent="0.25">
      <c r="A330" s="28"/>
      <c r="B330" s="23"/>
      <c r="C330" s="23"/>
      <c r="D330" s="137"/>
      <c r="E330" s="147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</row>
    <row r="331" spans="1:17" ht="12.75" customHeight="1" x14ac:dyDescent="0.25">
      <c r="A331" s="28"/>
      <c r="B331" s="23"/>
      <c r="C331" s="23"/>
      <c r="D331" s="137"/>
      <c r="E331" s="147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</row>
    <row r="332" spans="1:17" ht="12.75" customHeight="1" x14ac:dyDescent="0.25">
      <c r="A332" s="28"/>
      <c r="B332" s="23"/>
      <c r="C332" s="23"/>
      <c r="D332" s="137"/>
      <c r="E332" s="147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</row>
    <row r="333" spans="1:17" ht="12.75" customHeight="1" x14ac:dyDescent="0.25">
      <c r="A333" s="28"/>
      <c r="B333" s="23"/>
      <c r="C333" s="23"/>
      <c r="D333" s="137"/>
      <c r="E333" s="147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</row>
    <row r="334" spans="1:17" ht="12.75" customHeight="1" x14ac:dyDescent="0.25">
      <c r="A334" s="28"/>
      <c r="B334" s="23"/>
      <c r="C334" s="23"/>
      <c r="D334" s="137"/>
      <c r="E334" s="147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</row>
    <row r="335" spans="1:17" ht="12.75" customHeight="1" x14ac:dyDescent="0.25">
      <c r="A335" s="28"/>
      <c r="B335" s="23"/>
      <c r="C335" s="23"/>
      <c r="D335" s="137"/>
      <c r="E335" s="147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</row>
    <row r="336" spans="1:17" ht="12.75" customHeight="1" x14ac:dyDescent="0.25">
      <c r="A336" s="28"/>
      <c r="B336" s="23"/>
      <c r="C336" s="23"/>
      <c r="D336" s="137"/>
      <c r="E336" s="147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</row>
    <row r="337" spans="1:17" ht="12.75" customHeight="1" x14ac:dyDescent="0.25">
      <c r="A337" s="28"/>
      <c r="B337" s="23"/>
      <c r="C337" s="23"/>
      <c r="D337" s="137"/>
      <c r="E337" s="147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</row>
    <row r="338" spans="1:17" ht="12.75" customHeight="1" x14ac:dyDescent="0.25">
      <c r="A338" s="28"/>
      <c r="B338" s="23"/>
      <c r="C338" s="23"/>
      <c r="D338" s="137"/>
      <c r="E338" s="147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</row>
    <row r="339" spans="1:17" ht="12.75" customHeight="1" x14ac:dyDescent="0.25">
      <c r="A339" s="28"/>
      <c r="B339" s="23"/>
      <c r="C339" s="23"/>
      <c r="D339" s="137"/>
      <c r="E339" s="147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</row>
    <row r="340" spans="1:17" ht="12.75" customHeight="1" x14ac:dyDescent="0.25">
      <c r="A340" s="28"/>
      <c r="B340" s="23"/>
      <c r="C340" s="23"/>
      <c r="D340" s="137"/>
      <c r="E340" s="147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</row>
    <row r="341" spans="1:17" ht="12.75" customHeight="1" x14ac:dyDescent="0.25">
      <c r="A341" s="28"/>
      <c r="B341" s="23"/>
      <c r="C341" s="23"/>
      <c r="D341" s="137"/>
      <c r="E341" s="147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</row>
    <row r="342" spans="1:17" ht="12.75" customHeight="1" x14ac:dyDescent="0.25">
      <c r="A342" s="28"/>
      <c r="B342" s="23"/>
      <c r="C342" s="23"/>
      <c r="D342" s="137"/>
      <c r="E342" s="147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</row>
    <row r="343" spans="1:17" ht="12.75" customHeight="1" x14ac:dyDescent="0.25">
      <c r="A343" s="28"/>
      <c r="B343" s="23"/>
      <c r="C343" s="23"/>
      <c r="D343" s="137"/>
      <c r="E343" s="147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</row>
    <row r="344" spans="1:17" ht="12.75" customHeight="1" x14ac:dyDescent="0.25">
      <c r="A344" s="28"/>
      <c r="B344" s="23"/>
      <c r="C344" s="23"/>
      <c r="D344" s="137"/>
      <c r="E344" s="147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</row>
    <row r="345" spans="1:17" ht="12.75" customHeight="1" x14ac:dyDescent="0.25">
      <c r="A345" s="28"/>
      <c r="B345" s="23"/>
      <c r="C345" s="23"/>
      <c r="D345" s="137"/>
      <c r="E345" s="147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</row>
    <row r="346" spans="1:17" ht="12.75" customHeight="1" x14ac:dyDescent="0.25">
      <c r="A346" s="28"/>
      <c r="B346" s="23"/>
      <c r="C346" s="23"/>
      <c r="D346" s="137"/>
      <c r="E346" s="147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</row>
    <row r="347" spans="1:17" ht="12.75" customHeight="1" x14ac:dyDescent="0.25">
      <c r="A347" s="28"/>
      <c r="B347" s="23"/>
      <c r="C347" s="23"/>
      <c r="D347" s="137"/>
      <c r="E347" s="147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</row>
    <row r="348" spans="1:17" ht="12.75" customHeight="1" x14ac:dyDescent="0.25">
      <c r="A348" s="28"/>
      <c r="B348" s="23"/>
      <c r="C348" s="23"/>
      <c r="D348" s="137"/>
      <c r="E348" s="147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</row>
    <row r="349" spans="1:17" ht="12.75" customHeight="1" x14ac:dyDescent="0.25">
      <c r="A349" s="28"/>
      <c r="B349" s="23"/>
      <c r="C349" s="23"/>
      <c r="D349" s="137"/>
      <c r="E349" s="147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</row>
    <row r="350" spans="1:17" ht="12.75" customHeight="1" x14ac:dyDescent="0.25">
      <c r="A350" s="28"/>
      <c r="B350" s="23"/>
      <c r="C350" s="23"/>
      <c r="D350" s="137"/>
      <c r="E350" s="147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</row>
    <row r="351" spans="1:17" ht="12.75" customHeight="1" x14ac:dyDescent="0.25">
      <c r="A351" s="28"/>
      <c r="B351" s="23"/>
      <c r="C351" s="23"/>
      <c r="D351" s="137"/>
      <c r="E351" s="147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</row>
    <row r="352" spans="1:17" ht="12.75" customHeight="1" x14ac:dyDescent="0.25">
      <c r="A352" s="28"/>
      <c r="B352" s="23"/>
      <c r="C352" s="23"/>
      <c r="D352" s="137"/>
      <c r="E352" s="147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</row>
    <row r="353" spans="1:17" ht="12.75" customHeight="1" x14ac:dyDescent="0.25">
      <c r="A353" s="28"/>
      <c r="B353" s="23"/>
      <c r="C353" s="23"/>
      <c r="D353" s="137"/>
      <c r="E353" s="147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</row>
    <row r="354" spans="1:17" ht="12.75" customHeight="1" x14ac:dyDescent="0.25">
      <c r="A354" s="28"/>
      <c r="B354" s="23"/>
      <c r="C354" s="23"/>
      <c r="D354" s="137"/>
      <c r="E354" s="147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</row>
    <row r="355" spans="1:17" ht="12.75" customHeight="1" x14ac:dyDescent="0.25">
      <c r="A355" s="28"/>
      <c r="B355" s="23"/>
      <c r="C355" s="23"/>
      <c r="D355" s="137"/>
      <c r="E355" s="147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</row>
    <row r="356" spans="1:17" ht="12.75" customHeight="1" x14ac:dyDescent="0.25">
      <c r="A356" s="28"/>
      <c r="B356" s="23"/>
      <c r="C356" s="23"/>
      <c r="D356" s="137"/>
      <c r="E356" s="147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</row>
    <row r="357" spans="1:17" ht="12.75" customHeight="1" x14ac:dyDescent="0.25">
      <c r="A357" s="28"/>
      <c r="B357" s="23"/>
      <c r="C357" s="23"/>
      <c r="D357" s="137"/>
      <c r="E357" s="147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</row>
    <row r="358" spans="1:17" ht="12.75" customHeight="1" x14ac:dyDescent="0.25">
      <c r="A358" s="28"/>
      <c r="B358" s="23"/>
      <c r="C358" s="23"/>
      <c r="D358" s="137"/>
      <c r="E358" s="147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</row>
    <row r="359" spans="1:17" ht="12.75" customHeight="1" x14ac:dyDescent="0.25">
      <c r="A359" s="28"/>
      <c r="B359" s="23"/>
      <c r="C359" s="23"/>
      <c r="D359" s="137"/>
      <c r="E359" s="147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</row>
    <row r="360" spans="1:17" ht="12.75" customHeight="1" x14ac:dyDescent="0.25">
      <c r="A360" s="28"/>
      <c r="B360" s="23"/>
      <c r="C360" s="23"/>
      <c r="D360" s="137"/>
      <c r="E360" s="147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</row>
    <row r="361" spans="1:17" ht="12.75" customHeight="1" x14ac:dyDescent="0.25">
      <c r="A361" s="28"/>
      <c r="B361" s="23"/>
      <c r="C361" s="23"/>
      <c r="D361" s="137"/>
      <c r="E361" s="147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</row>
    <row r="362" spans="1:17" ht="12.75" customHeight="1" x14ac:dyDescent="0.25">
      <c r="A362" s="28"/>
      <c r="B362" s="23"/>
      <c r="C362" s="23"/>
      <c r="D362" s="137"/>
      <c r="E362" s="147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</row>
    <row r="363" spans="1:17" ht="12.75" customHeight="1" x14ac:dyDescent="0.25">
      <c r="A363" s="28"/>
      <c r="B363" s="23"/>
      <c r="C363" s="23"/>
      <c r="D363" s="137"/>
      <c r="E363" s="147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</row>
    <row r="364" spans="1:17" ht="12.75" customHeight="1" x14ac:dyDescent="0.25">
      <c r="A364" s="28"/>
      <c r="B364" s="23"/>
      <c r="C364" s="23"/>
      <c r="D364" s="137"/>
      <c r="E364" s="147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</row>
    <row r="365" spans="1:17" ht="12.75" customHeight="1" x14ac:dyDescent="0.25">
      <c r="A365" s="28"/>
      <c r="B365" s="23"/>
      <c r="C365" s="23"/>
      <c r="D365" s="137"/>
      <c r="E365" s="147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</row>
    <row r="366" spans="1:17" ht="12.75" customHeight="1" x14ac:dyDescent="0.25">
      <c r="A366" s="28"/>
      <c r="B366" s="23"/>
      <c r="C366" s="23"/>
      <c r="D366" s="137"/>
      <c r="E366" s="147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</row>
    <row r="367" spans="1:17" ht="12.75" customHeight="1" x14ac:dyDescent="0.25">
      <c r="A367" s="28"/>
      <c r="B367" s="23"/>
      <c r="C367" s="23"/>
      <c r="D367" s="137"/>
      <c r="E367" s="147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</row>
    <row r="368" spans="1:17" ht="12.75" customHeight="1" x14ac:dyDescent="0.25">
      <c r="A368" s="28"/>
      <c r="B368" s="23"/>
      <c r="C368" s="23"/>
      <c r="D368" s="137"/>
      <c r="E368" s="147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</row>
    <row r="369" spans="1:17" ht="12.75" customHeight="1" x14ac:dyDescent="0.25">
      <c r="A369" s="28"/>
      <c r="B369" s="23"/>
      <c r="C369" s="23"/>
      <c r="D369" s="137"/>
      <c r="E369" s="147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</row>
    <row r="370" spans="1:17" ht="12.75" customHeight="1" x14ac:dyDescent="0.25">
      <c r="A370" s="28"/>
      <c r="B370" s="23"/>
      <c r="C370" s="23"/>
      <c r="D370" s="137"/>
      <c r="E370" s="147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</row>
    <row r="371" spans="1:17" ht="12.75" customHeight="1" x14ac:dyDescent="0.25">
      <c r="A371" s="28"/>
      <c r="B371" s="23"/>
      <c r="C371" s="23"/>
      <c r="D371" s="137"/>
      <c r="E371" s="147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</row>
    <row r="372" spans="1:17" ht="12.75" customHeight="1" x14ac:dyDescent="0.25">
      <c r="A372" s="28"/>
      <c r="B372" s="23"/>
      <c r="C372" s="23"/>
      <c r="D372" s="137"/>
      <c r="E372" s="147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</row>
    <row r="373" spans="1:17" ht="12.75" customHeight="1" x14ac:dyDescent="0.25">
      <c r="A373" s="28"/>
      <c r="B373" s="23"/>
      <c r="C373" s="23"/>
      <c r="D373" s="137"/>
      <c r="E373" s="147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</row>
    <row r="374" spans="1:17" ht="12.75" customHeight="1" x14ac:dyDescent="0.25">
      <c r="A374" s="28"/>
      <c r="B374" s="23"/>
      <c r="C374" s="23"/>
      <c r="D374" s="137"/>
      <c r="E374" s="147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</row>
    <row r="375" spans="1:17" ht="12.75" customHeight="1" x14ac:dyDescent="0.25">
      <c r="A375" s="28"/>
      <c r="B375" s="23"/>
      <c r="C375" s="23"/>
      <c r="D375" s="137"/>
      <c r="E375" s="147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</row>
    <row r="376" spans="1:17" ht="12.75" customHeight="1" x14ac:dyDescent="0.25">
      <c r="A376" s="28"/>
      <c r="B376" s="23"/>
      <c r="C376" s="23"/>
      <c r="D376" s="137"/>
      <c r="E376" s="147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</row>
    <row r="377" spans="1:17" ht="12.75" customHeight="1" x14ac:dyDescent="0.25">
      <c r="A377" s="28"/>
      <c r="B377" s="23"/>
      <c r="C377" s="23"/>
      <c r="D377" s="137"/>
      <c r="E377" s="147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</row>
    <row r="378" spans="1:17" ht="12.75" customHeight="1" x14ac:dyDescent="0.25">
      <c r="A378" s="28"/>
      <c r="B378" s="23"/>
      <c r="C378" s="23"/>
      <c r="D378" s="137"/>
      <c r="E378" s="147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</row>
    <row r="379" spans="1:17" ht="12.75" customHeight="1" x14ac:dyDescent="0.25">
      <c r="A379" s="28"/>
      <c r="B379" s="23"/>
      <c r="C379" s="23"/>
      <c r="D379" s="137"/>
      <c r="E379" s="147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</row>
    <row r="380" spans="1:17" ht="12.75" customHeight="1" x14ac:dyDescent="0.25">
      <c r="A380" s="28"/>
      <c r="B380" s="23"/>
      <c r="C380" s="23"/>
      <c r="D380" s="137"/>
      <c r="E380" s="147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</row>
    <row r="381" spans="1:17" ht="12.75" customHeight="1" x14ac:dyDescent="0.25">
      <c r="A381" s="28"/>
      <c r="B381" s="23"/>
      <c r="C381" s="23"/>
      <c r="D381" s="137"/>
      <c r="E381" s="147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</row>
    <row r="382" spans="1:17" ht="12.75" customHeight="1" x14ac:dyDescent="0.25">
      <c r="A382" s="28"/>
      <c r="B382" s="23"/>
      <c r="C382" s="23"/>
      <c r="D382" s="137"/>
      <c r="E382" s="147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</row>
    <row r="383" spans="1:17" ht="12.75" customHeight="1" x14ac:dyDescent="0.25">
      <c r="A383" s="28"/>
      <c r="B383" s="23"/>
      <c r="C383" s="23"/>
      <c r="D383" s="137"/>
      <c r="E383" s="147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</row>
    <row r="384" spans="1:17" ht="12.75" customHeight="1" x14ac:dyDescent="0.25">
      <c r="A384" s="28"/>
      <c r="B384" s="23"/>
      <c r="C384" s="23"/>
      <c r="D384" s="137"/>
      <c r="E384" s="147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</row>
    <row r="385" spans="1:17" ht="12.75" customHeight="1" x14ac:dyDescent="0.25">
      <c r="A385" s="28"/>
      <c r="B385" s="23"/>
      <c r="C385" s="23"/>
      <c r="D385" s="137"/>
      <c r="E385" s="147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</row>
    <row r="386" spans="1:17" ht="12.75" customHeight="1" x14ac:dyDescent="0.25">
      <c r="A386" s="28"/>
      <c r="B386" s="23"/>
      <c r="C386" s="23"/>
      <c r="D386" s="137"/>
      <c r="E386" s="147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</row>
    <row r="387" spans="1:17" ht="12.75" customHeight="1" x14ac:dyDescent="0.25">
      <c r="A387" s="28"/>
      <c r="B387" s="23"/>
      <c r="C387" s="23"/>
      <c r="D387" s="137"/>
      <c r="E387" s="147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</row>
    <row r="388" spans="1:17" ht="12.75" customHeight="1" x14ac:dyDescent="0.25">
      <c r="A388" s="28"/>
      <c r="B388" s="23"/>
      <c r="C388" s="23"/>
      <c r="D388" s="137"/>
      <c r="E388" s="147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</row>
    <row r="389" spans="1:17" ht="12.75" customHeight="1" x14ac:dyDescent="0.25">
      <c r="A389" s="28"/>
      <c r="B389" s="23"/>
      <c r="C389" s="23"/>
      <c r="D389" s="137"/>
      <c r="E389" s="147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</row>
    <row r="390" spans="1:17" ht="12.75" customHeight="1" x14ac:dyDescent="0.25">
      <c r="A390" s="28"/>
      <c r="B390" s="23"/>
      <c r="C390" s="23"/>
      <c r="D390" s="137"/>
      <c r="E390" s="147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</row>
    <row r="391" spans="1:17" ht="12.75" customHeight="1" x14ac:dyDescent="0.25">
      <c r="A391" s="28"/>
      <c r="B391" s="23"/>
      <c r="C391" s="23"/>
      <c r="D391" s="137"/>
      <c r="E391" s="147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</row>
    <row r="392" spans="1:17" ht="12.75" customHeight="1" x14ac:dyDescent="0.25">
      <c r="A392" s="28"/>
      <c r="B392" s="23"/>
      <c r="C392" s="23"/>
      <c r="D392" s="137"/>
      <c r="E392" s="147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</row>
    <row r="393" spans="1:17" ht="12.75" customHeight="1" x14ac:dyDescent="0.25">
      <c r="A393" s="28"/>
      <c r="B393" s="23"/>
      <c r="C393" s="23"/>
      <c r="D393" s="137"/>
      <c r="E393" s="147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</row>
    <row r="394" spans="1:17" ht="12.75" customHeight="1" x14ac:dyDescent="0.25">
      <c r="A394" s="28"/>
      <c r="B394" s="23"/>
      <c r="C394" s="23"/>
      <c r="D394" s="137"/>
      <c r="E394" s="147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</row>
    <row r="395" spans="1:17" ht="12.75" customHeight="1" x14ac:dyDescent="0.25">
      <c r="A395" s="28"/>
      <c r="B395" s="23"/>
      <c r="C395" s="23"/>
      <c r="D395" s="137"/>
      <c r="E395" s="147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</row>
    <row r="396" spans="1:17" ht="12.75" customHeight="1" x14ac:dyDescent="0.25">
      <c r="A396" s="28"/>
      <c r="B396" s="23"/>
      <c r="C396" s="23"/>
      <c r="D396" s="137"/>
      <c r="E396" s="147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</row>
    <row r="397" spans="1:17" ht="12.75" customHeight="1" x14ac:dyDescent="0.25">
      <c r="A397" s="28"/>
      <c r="B397" s="23"/>
      <c r="C397" s="23"/>
      <c r="D397" s="137"/>
      <c r="E397" s="147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</row>
    <row r="398" spans="1:17" ht="12.75" customHeight="1" x14ac:dyDescent="0.25">
      <c r="A398" s="28"/>
      <c r="B398" s="23"/>
      <c r="C398" s="23"/>
      <c r="D398" s="137"/>
      <c r="E398" s="147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</row>
    <row r="399" spans="1:17" ht="12.75" customHeight="1" x14ac:dyDescent="0.25">
      <c r="A399" s="28"/>
      <c r="B399" s="23"/>
      <c r="C399" s="23"/>
      <c r="D399" s="137"/>
      <c r="E399" s="147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</row>
    <row r="400" spans="1:17" ht="12.75" customHeight="1" x14ac:dyDescent="0.25">
      <c r="A400" s="28"/>
      <c r="B400" s="23"/>
      <c r="C400" s="23"/>
      <c r="D400" s="137"/>
      <c r="E400" s="147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</row>
    <row r="401" spans="1:17" ht="12.75" customHeight="1" x14ac:dyDescent="0.25">
      <c r="A401" s="28"/>
      <c r="B401" s="23"/>
      <c r="C401" s="23"/>
      <c r="D401" s="137"/>
      <c r="E401" s="147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</row>
    <row r="402" spans="1:17" ht="12.75" customHeight="1" x14ac:dyDescent="0.25">
      <c r="A402" s="28"/>
      <c r="B402" s="23"/>
      <c r="C402" s="23"/>
      <c r="D402" s="137"/>
      <c r="E402" s="147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</row>
    <row r="403" spans="1:17" ht="12.75" customHeight="1" x14ac:dyDescent="0.25">
      <c r="A403" s="28"/>
      <c r="B403" s="23"/>
      <c r="C403" s="23"/>
      <c r="D403" s="137"/>
      <c r="E403" s="147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</row>
    <row r="404" spans="1:17" ht="12.75" customHeight="1" x14ac:dyDescent="0.25">
      <c r="A404" s="28"/>
      <c r="B404" s="23"/>
      <c r="C404" s="23"/>
      <c r="D404" s="137"/>
      <c r="E404" s="147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</row>
    <row r="405" spans="1:17" ht="12.75" customHeight="1" x14ac:dyDescent="0.25">
      <c r="A405" s="28"/>
      <c r="B405" s="23"/>
      <c r="C405" s="23"/>
      <c r="D405" s="137"/>
      <c r="E405" s="147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</row>
    <row r="406" spans="1:17" ht="12.75" customHeight="1" x14ac:dyDescent="0.25">
      <c r="A406" s="28"/>
      <c r="B406" s="23"/>
      <c r="C406" s="23"/>
      <c r="D406" s="137"/>
      <c r="E406" s="147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</row>
    <row r="407" spans="1:17" ht="12.75" customHeight="1" x14ac:dyDescent="0.25">
      <c r="A407" s="28"/>
      <c r="B407" s="23"/>
      <c r="C407" s="23"/>
      <c r="D407" s="137"/>
      <c r="E407" s="147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</row>
    <row r="408" spans="1:17" ht="12.75" customHeight="1" x14ac:dyDescent="0.25">
      <c r="A408" s="28"/>
      <c r="B408" s="23"/>
      <c r="C408" s="23"/>
      <c r="D408" s="137"/>
      <c r="E408" s="147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</row>
    <row r="409" spans="1:17" ht="12.75" customHeight="1" x14ac:dyDescent="0.25">
      <c r="A409" s="28"/>
      <c r="B409" s="23"/>
      <c r="C409" s="23"/>
      <c r="D409" s="137"/>
      <c r="E409" s="147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</row>
    <row r="410" spans="1:17" ht="12.75" customHeight="1" x14ac:dyDescent="0.25">
      <c r="A410" s="28"/>
      <c r="B410" s="23"/>
      <c r="C410" s="23"/>
      <c r="D410" s="137"/>
      <c r="E410" s="147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</row>
    <row r="411" spans="1:17" ht="12.75" customHeight="1" x14ac:dyDescent="0.25">
      <c r="A411" s="28"/>
      <c r="B411" s="23"/>
      <c r="C411" s="23"/>
      <c r="D411" s="137"/>
      <c r="E411" s="147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</row>
    <row r="412" spans="1:17" ht="12.75" customHeight="1" x14ac:dyDescent="0.25">
      <c r="A412" s="28"/>
      <c r="B412" s="23"/>
      <c r="C412" s="23"/>
      <c r="D412" s="137"/>
      <c r="E412" s="147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</row>
    <row r="413" spans="1:17" ht="12.75" customHeight="1" x14ac:dyDescent="0.25">
      <c r="A413" s="28"/>
      <c r="B413" s="23"/>
      <c r="C413" s="23"/>
      <c r="D413" s="137"/>
      <c r="E413" s="147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</row>
    <row r="414" spans="1:17" ht="12.75" customHeight="1" x14ac:dyDescent="0.25">
      <c r="A414" s="28"/>
      <c r="B414" s="23"/>
      <c r="C414" s="23"/>
      <c r="D414" s="137"/>
      <c r="E414" s="147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</row>
    <row r="415" spans="1:17" ht="12.75" customHeight="1" x14ac:dyDescent="0.25">
      <c r="A415" s="28"/>
      <c r="B415" s="23"/>
      <c r="C415" s="23"/>
      <c r="D415" s="137"/>
      <c r="E415" s="147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</row>
    <row r="416" spans="1:17" ht="12.75" customHeight="1" x14ac:dyDescent="0.25">
      <c r="A416" s="28"/>
      <c r="B416" s="23"/>
      <c r="C416" s="23"/>
      <c r="D416" s="137"/>
      <c r="E416" s="147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</row>
    <row r="417" spans="1:17" ht="12.75" customHeight="1" x14ac:dyDescent="0.25">
      <c r="A417" s="28"/>
      <c r="B417" s="23"/>
      <c r="C417" s="23"/>
      <c r="D417" s="137"/>
      <c r="E417" s="147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</row>
    <row r="418" spans="1:17" ht="12.75" customHeight="1" x14ac:dyDescent="0.25">
      <c r="A418" s="28"/>
      <c r="B418" s="23"/>
      <c r="C418" s="23"/>
      <c r="D418" s="137"/>
      <c r="E418" s="147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</row>
    <row r="419" spans="1:17" ht="12.75" customHeight="1" x14ac:dyDescent="0.25">
      <c r="A419" s="28"/>
      <c r="B419" s="23"/>
      <c r="C419" s="23"/>
      <c r="D419" s="137"/>
      <c r="E419" s="147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</row>
    <row r="420" spans="1:17" ht="12.75" customHeight="1" x14ac:dyDescent="0.25">
      <c r="A420" s="28"/>
      <c r="B420" s="23"/>
      <c r="C420" s="23"/>
      <c r="D420" s="137"/>
      <c r="E420" s="147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</row>
    <row r="421" spans="1:17" ht="12.75" customHeight="1" x14ac:dyDescent="0.25">
      <c r="A421" s="28"/>
      <c r="B421" s="23"/>
      <c r="C421" s="23"/>
      <c r="D421" s="137"/>
      <c r="E421" s="147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</row>
    <row r="422" spans="1:17" ht="12.75" customHeight="1" x14ac:dyDescent="0.25">
      <c r="A422" s="28"/>
      <c r="B422" s="23"/>
      <c r="C422" s="23"/>
      <c r="D422" s="137"/>
      <c r="E422" s="147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</row>
    <row r="423" spans="1:17" ht="12.75" customHeight="1" x14ac:dyDescent="0.25">
      <c r="A423" s="28"/>
      <c r="B423" s="23"/>
      <c r="C423" s="23"/>
      <c r="D423" s="137"/>
      <c r="E423" s="147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</row>
    <row r="424" spans="1:17" ht="12.75" customHeight="1" x14ac:dyDescent="0.25">
      <c r="A424" s="28"/>
      <c r="B424" s="23"/>
      <c r="C424" s="23"/>
      <c r="D424" s="137"/>
      <c r="E424" s="147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</row>
    <row r="425" spans="1:17" ht="12.75" customHeight="1" x14ac:dyDescent="0.25">
      <c r="A425" s="28"/>
      <c r="B425" s="23"/>
      <c r="C425" s="23"/>
      <c r="D425" s="137"/>
      <c r="E425" s="147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</row>
    <row r="426" spans="1:17" ht="12.75" customHeight="1" x14ac:dyDescent="0.25">
      <c r="A426" s="28"/>
      <c r="B426" s="23"/>
      <c r="C426" s="23"/>
      <c r="D426" s="137"/>
      <c r="E426" s="147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</row>
    <row r="427" spans="1:17" ht="12.75" customHeight="1" x14ac:dyDescent="0.25">
      <c r="A427" s="28"/>
      <c r="B427" s="23"/>
      <c r="C427" s="23"/>
      <c r="D427" s="137"/>
      <c r="E427" s="147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</row>
    <row r="428" spans="1:17" ht="12.75" customHeight="1" x14ac:dyDescent="0.25">
      <c r="A428" s="28"/>
      <c r="B428" s="23"/>
      <c r="C428" s="23"/>
      <c r="D428" s="137"/>
      <c r="E428" s="147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</row>
    <row r="429" spans="1:17" ht="12.75" customHeight="1" x14ac:dyDescent="0.25">
      <c r="A429" s="28"/>
      <c r="B429" s="23"/>
      <c r="C429" s="23"/>
      <c r="D429" s="137"/>
      <c r="E429" s="147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</row>
    <row r="430" spans="1:17" ht="12.75" customHeight="1" x14ac:dyDescent="0.25">
      <c r="A430" s="28"/>
      <c r="B430" s="23"/>
      <c r="C430" s="23"/>
      <c r="D430" s="137"/>
      <c r="E430" s="147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</row>
    <row r="431" spans="1:17" ht="12.75" customHeight="1" x14ac:dyDescent="0.25">
      <c r="A431" s="28"/>
      <c r="B431" s="23"/>
      <c r="C431" s="23"/>
      <c r="D431" s="137"/>
      <c r="E431" s="147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</row>
    <row r="432" spans="1:17" ht="12.75" customHeight="1" x14ac:dyDescent="0.25">
      <c r="A432" s="28"/>
      <c r="B432" s="23"/>
      <c r="C432" s="23"/>
      <c r="D432" s="137"/>
      <c r="E432" s="147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</row>
    <row r="433" spans="1:17" ht="12.75" customHeight="1" x14ac:dyDescent="0.25">
      <c r="A433" s="28"/>
      <c r="B433" s="23"/>
      <c r="C433" s="23"/>
      <c r="D433" s="137"/>
      <c r="E433" s="147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</row>
    <row r="434" spans="1:17" ht="12.75" customHeight="1" x14ac:dyDescent="0.25">
      <c r="A434" s="28"/>
      <c r="B434" s="23"/>
      <c r="C434" s="23"/>
      <c r="D434" s="137"/>
      <c r="E434" s="147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</row>
    <row r="435" spans="1:17" ht="12.75" customHeight="1" x14ac:dyDescent="0.25">
      <c r="A435" s="28"/>
      <c r="B435" s="23"/>
      <c r="C435" s="23"/>
      <c r="D435" s="137"/>
      <c r="E435" s="147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</row>
    <row r="436" spans="1:17" ht="12.75" customHeight="1" x14ac:dyDescent="0.25">
      <c r="A436" s="28"/>
      <c r="B436" s="23"/>
      <c r="C436" s="23"/>
      <c r="D436" s="137"/>
      <c r="E436" s="147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</row>
    <row r="437" spans="1:17" ht="12.75" customHeight="1" x14ac:dyDescent="0.25">
      <c r="A437" s="28"/>
      <c r="B437" s="23"/>
      <c r="C437" s="23"/>
      <c r="D437" s="137"/>
      <c r="E437" s="147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</row>
    <row r="438" spans="1:17" ht="12.75" customHeight="1" x14ac:dyDescent="0.25">
      <c r="A438" s="28"/>
      <c r="B438" s="23"/>
      <c r="C438" s="23"/>
      <c r="D438" s="137"/>
      <c r="E438" s="147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</row>
    <row r="439" spans="1:17" ht="12.75" customHeight="1" x14ac:dyDescent="0.25">
      <c r="A439" s="28"/>
      <c r="B439" s="23"/>
      <c r="C439" s="23"/>
      <c r="D439" s="137"/>
      <c r="E439" s="147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</row>
    <row r="440" spans="1:17" ht="12.75" customHeight="1" x14ac:dyDescent="0.25">
      <c r="A440" s="28"/>
      <c r="B440" s="23"/>
      <c r="C440" s="23"/>
      <c r="D440" s="137"/>
      <c r="E440" s="147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</row>
    <row r="441" spans="1:17" ht="12.75" customHeight="1" x14ac:dyDescent="0.25">
      <c r="A441" s="28"/>
      <c r="B441" s="23"/>
      <c r="C441" s="23"/>
      <c r="D441" s="137"/>
      <c r="E441" s="147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</row>
    <row r="442" spans="1:17" ht="12.75" customHeight="1" x14ac:dyDescent="0.25">
      <c r="A442" s="28"/>
      <c r="B442" s="23"/>
      <c r="C442" s="23"/>
      <c r="D442" s="137"/>
      <c r="E442" s="147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</row>
    <row r="443" spans="1:17" ht="12.75" customHeight="1" x14ac:dyDescent="0.25">
      <c r="A443" s="28"/>
      <c r="B443" s="23"/>
      <c r="C443" s="23"/>
      <c r="D443" s="137"/>
      <c r="E443" s="147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</row>
    <row r="444" spans="1:17" ht="12.75" customHeight="1" x14ac:dyDescent="0.25">
      <c r="A444" s="28"/>
      <c r="B444" s="23"/>
      <c r="C444" s="23"/>
      <c r="D444" s="137"/>
      <c r="E444" s="147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</row>
    <row r="445" spans="1:17" ht="12.75" customHeight="1" x14ac:dyDescent="0.25">
      <c r="A445" s="28"/>
      <c r="B445" s="23"/>
      <c r="C445" s="23"/>
      <c r="D445" s="137"/>
      <c r="E445" s="147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</row>
    <row r="446" spans="1:17" ht="12.75" customHeight="1" x14ac:dyDescent="0.25">
      <c r="A446" s="28"/>
      <c r="B446" s="23"/>
      <c r="C446" s="23"/>
      <c r="D446" s="137"/>
      <c r="E446" s="147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</row>
    <row r="447" spans="1:17" ht="12.75" customHeight="1" x14ac:dyDescent="0.25">
      <c r="A447" s="28"/>
      <c r="B447" s="23"/>
      <c r="C447" s="23"/>
      <c r="D447" s="137"/>
      <c r="E447" s="147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</row>
    <row r="448" spans="1:17" ht="12.75" customHeight="1" x14ac:dyDescent="0.25">
      <c r="A448" s="28"/>
      <c r="B448" s="23"/>
      <c r="C448" s="23"/>
      <c r="D448" s="137"/>
      <c r="E448" s="147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</row>
    <row r="449" spans="1:17" ht="12.75" customHeight="1" x14ac:dyDescent="0.25">
      <c r="A449" s="28"/>
      <c r="B449" s="23"/>
      <c r="C449" s="23"/>
      <c r="D449" s="137"/>
      <c r="E449" s="147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</row>
    <row r="450" spans="1:17" ht="12.75" customHeight="1" x14ac:dyDescent="0.25">
      <c r="A450" s="28"/>
      <c r="B450" s="23"/>
      <c r="C450" s="23"/>
      <c r="D450" s="137"/>
      <c r="E450" s="147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</row>
    <row r="451" spans="1:17" ht="12.75" customHeight="1" x14ac:dyDescent="0.25">
      <c r="A451" s="28"/>
      <c r="B451" s="23"/>
      <c r="C451" s="23"/>
      <c r="D451" s="137"/>
      <c r="E451" s="147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</row>
    <row r="452" spans="1:17" ht="12.75" customHeight="1" x14ac:dyDescent="0.25">
      <c r="A452" s="28"/>
      <c r="B452" s="23"/>
      <c r="C452" s="23"/>
      <c r="D452" s="137"/>
      <c r="E452" s="147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</row>
    <row r="453" spans="1:17" ht="12.75" customHeight="1" x14ac:dyDescent="0.25">
      <c r="A453" s="28"/>
      <c r="B453" s="23"/>
      <c r="C453" s="23"/>
      <c r="D453" s="137"/>
      <c r="E453" s="147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</row>
    <row r="454" spans="1:17" ht="12.75" customHeight="1" x14ac:dyDescent="0.25">
      <c r="A454" s="28"/>
      <c r="B454" s="23"/>
      <c r="C454" s="23"/>
      <c r="D454" s="137"/>
      <c r="E454" s="147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</row>
    <row r="455" spans="1:17" ht="12.75" customHeight="1" x14ac:dyDescent="0.25">
      <c r="A455" s="28"/>
      <c r="B455" s="23"/>
      <c r="C455" s="23"/>
      <c r="D455" s="137"/>
      <c r="E455" s="147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</row>
    <row r="456" spans="1:17" ht="12.75" customHeight="1" x14ac:dyDescent="0.25">
      <c r="A456" s="28"/>
      <c r="B456" s="23"/>
      <c r="C456" s="23"/>
      <c r="D456" s="137"/>
      <c r="E456" s="147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</row>
    <row r="457" spans="1:17" ht="12.75" customHeight="1" x14ac:dyDescent="0.25">
      <c r="A457" s="28"/>
      <c r="B457" s="23"/>
      <c r="C457" s="23"/>
      <c r="D457" s="137"/>
      <c r="E457" s="147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</row>
    <row r="458" spans="1:17" ht="12.75" customHeight="1" x14ac:dyDescent="0.25">
      <c r="A458" s="28"/>
      <c r="B458" s="23"/>
      <c r="C458" s="23"/>
      <c r="D458" s="137"/>
      <c r="E458" s="147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</row>
    <row r="459" spans="1:17" ht="12.75" customHeight="1" x14ac:dyDescent="0.25">
      <c r="A459" s="28"/>
      <c r="B459" s="23"/>
      <c r="C459" s="23"/>
      <c r="D459" s="137"/>
      <c r="E459" s="147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</row>
    <row r="460" spans="1:17" ht="12.75" customHeight="1" x14ac:dyDescent="0.25">
      <c r="A460" s="28"/>
      <c r="B460" s="23"/>
      <c r="C460" s="23"/>
      <c r="D460" s="137"/>
      <c r="E460" s="147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</row>
    <row r="461" spans="1:17" ht="12.75" customHeight="1" x14ac:dyDescent="0.25">
      <c r="A461" s="28"/>
      <c r="B461" s="23"/>
      <c r="C461" s="23"/>
      <c r="D461" s="137"/>
      <c r="E461" s="147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</row>
    <row r="462" spans="1:17" ht="12.75" customHeight="1" x14ac:dyDescent="0.25">
      <c r="A462" s="28"/>
      <c r="B462" s="23"/>
      <c r="C462" s="23"/>
      <c r="D462" s="137"/>
      <c r="E462" s="147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</row>
    <row r="463" spans="1:17" ht="12.75" customHeight="1" x14ac:dyDescent="0.25">
      <c r="A463" s="28"/>
      <c r="B463" s="23"/>
      <c r="C463" s="23"/>
      <c r="D463" s="137"/>
      <c r="E463" s="147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</row>
    <row r="464" spans="1:17" ht="12.75" customHeight="1" x14ac:dyDescent="0.25">
      <c r="A464" s="28"/>
      <c r="B464" s="23"/>
      <c r="C464" s="23"/>
      <c r="D464" s="137"/>
      <c r="E464" s="147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</row>
    <row r="465" spans="1:17" ht="12.75" customHeight="1" x14ac:dyDescent="0.25">
      <c r="A465" s="28"/>
      <c r="B465" s="23"/>
      <c r="C465" s="23"/>
      <c r="D465" s="137"/>
      <c r="E465" s="147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</row>
    <row r="466" spans="1:17" ht="12.75" customHeight="1" x14ac:dyDescent="0.25">
      <c r="A466" s="28"/>
      <c r="B466" s="23"/>
      <c r="C466" s="23"/>
      <c r="D466" s="137"/>
      <c r="E466" s="147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</row>
    <row r="467" spans="1:17" ht="12.75" customHeight="1" x14ac:dyDescent="0.25">
      <c r="A467" s="28"/>
      <c r="B467" s="23"/>
      <c r="C467" s="23"/>
      <c r="D467" s="137"/>
      <c r="E467" s="147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</row>
    <row r="468" spans="1:17" ht="12.75" customHeight="1" x14ac:dyDescent="0.25">
      <c r="A468" s="28"/>
      <c r="B468" s="23"/>
      <c r="C468" s="23"/>
      <c r="D468" s="137"/>
      <c r="E468" s="147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</row>
    <row r="469" spans="1:17" ht="12.75" customHeight="1" x14ac:dyDescent="0.25">
      <c r="A469" s="28"/>
      <c r="B469" s="23"/>
      <c r="C469" s="23"/>
      <c r="D469" s="137"/>
      <c r="E469" s="147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</row>
    <row r="470" spans="1:17" ht="12.75" customHeight="1" x14ac:dyDescent="0.25">
      <c r="A470" s="28"/>
      <c r="B470" s="23"/>
      <c r="C470" s="23"/>
      <c r="D470" s="137"/>
      <c r="E470" s="147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</row>
    <row r="471" spans="1:17" ht="12.75" customHeight="1" x14ac:dyDescent="0.25">
      <c r="A471" s="28"/>
      <c r="B471" s="23"/>
      <c r="C471" s="23"/>
      <c r="D471" s="137"/>
      <c r="E471" s="147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</row>
    <row r="472" spans="1:17" ht="12.75" customHeight="1" x14ac:dyDescent="0.25">
      <c r="A472" s="28"/>
      <c r="B472" s="23"/>
      <c r="C472" s="23"/>
      <c r="D472" s="137"/>
      <c r="E472" s="147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</row>
    <row r="473" spans="1:17" ht="12.75" customHeight="1" x14ac:dyDescent="0.25">
      <c r="A473" s="28"/>
      <c r="B473" s="23"/>
      <c r="C473" s="23"/>
      <c r="D473" s="137"/>
      <c r="E473" s="147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</row>
    <row r="474" spans="1:17" ht="12.75" customHeight="1" x14ac:dyDescent="0.25">
      <c r="A474" s="28"/>
      <c r="B474" s="23"/>
      <c r="C474" s="23"/>
      <c r="D474" s="137"/>
      <c r="E474" s="147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</row>
    <row r="475" spans="1:17" ht="12.75" customHeight="1" x14ac:dyDescent="0.25">
      <c r="A475" s="28"/>
      <c r="B475" s="23"/>
      <c r="C475" s="23"/>
      <c r="D475" s="137"/>
      <c r="E475" s="147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</row>
    <row r="476" spans="1:17" ht="12.75" customHeight="1" x14ac:dyDescent="0.25">
      <c r="A476" s="28"/>
      <c r="B476" s="23"/>
      <c r="C476" s="23"/>
      <c r="D476" s="137"/>
      <c r="E476" s="147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</row>
    <row r="477" spans="1:17" ht="12.75" customHeight="1" x14ac:dyDescent="0.25">
      <c r="A477" s="28"/>
      <c r="B477" s="23"/>
      <c r="C477" s="23"/>
      <c r="D477" s="137"/>
      <c r="E477" s="147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</row>
    <row r="478" spans="1:17" ht="12.75" customHeight="1" x14ac:dyDescent="0.25">
      <c r="A478" s="28"/>
      <c r="B478" s="23"/>
      <c r="C478" s="23"/>
      <c r="D478" s="137"/>
      <c r="E478" s="147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</row>
    <row r="479" spans="1:17" ht="12.75" customHeight="1" x14ac:dyDescent="0.25">
      <c r="A479" s="28"/>
      <c r="B479" s="23"/>
      <c r="C479" s="23"/>
      <c r="D479" s="137"/>
      <c r="E479" s="147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</row>
    <row r="480" spans="1:17" ht="12.75" customHeight="1" x14ac:dyDescent="0.25">
      <c r="A480" s="28"/>
      <c r="B480" s="23"/>
      <c r="C480" s="23"/>
      <c r="D480" s="137"/>
      <c r="E480" s="147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</row>
    <row r="481" spans="1:17" ht="12.75" customHeight="1" x14ac:dyDescent="0.25">
      <c r="A481" s="28"/>
      <c r="B481" s="23"/>
      <c r="C481" s="23"/>
      <c r="D481" s="137"/>
      <c r="E481" s="147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</row>
    <row r="482" spans="1:17" ht="12.75" customHeight="1" x14ac:dyDescent="0.25">
      <c r="A482" s="28"/>
      <c r="B482" s="23"/>
      <c r="C482" s="23"/>
      <c r="D482" s="137"/>
      <c r="E482" s="147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</row>
    <row r="483" spans="1:17" ht="12.75" customHeight="1" x14ac:dyDescent="0.25">
      <c r="A483" s="28"/>
      <c r="B483" s="23"/>
      <c r="C483" s="23"/>
      <c r="D483" s="137"/>
      <c r="E483" s="147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</row>
    <row r="484" spans="1:17" ht="12.75" customHeight="1" x14ac:dyDescent="0.25">
      <c r="A484" s="28"/>
      <c r="B484" s="23"/>
      <c r="C484" s="23"/>
      <c r="D484" s="137"/>
      <c r="E484" s="147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</row>
    <row r="485" spans="1:17" ht="12.75" customHeight="1" x14ac:dyDescent="0.25">
      <c r="A485" s="28"/>
      <c r="B485" s="23"/>
      <c r="C485" s="23"/>
      <c r="D485" s="137"/>
      <c r="E485" s="147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</row>
    <row r="486" spans="1:17" ht="12.75" customHeight="1" x14ac:dyDescent="0.25">
      <c r="A486" s="28"/>
      <c r="B486" s="23"/>
      <c r="C486" s="23"/>
      <c r="D486" s="137"/>
      <c r="E486" s="147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</row>
    <row r="487" spans="1:17" ht="12.75" customHeight="1" x14ac:dyDescent="0.25">
      <c r="A487" s="28"/>
      <c r="B487" s="23"/>
      <c r="C487" s="23"/>
      <c r="D487" s="137"/>
      <c r="E487" s="147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</row>
    <row r="488" spans="1:17" ht="12.75" customHeight="1" x14ac:dyDescent="0.25">
      <c r="A488" s="28"/>
      <c r="B488" s="23"/>
      <c r="C488" s="23"/>
      <c r="D488" s="137"/>
      <c r="E488" s="147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</row>
    <row r="489" spans="1:17" ht="12.75" customHeight="1" x14ac:dyDescent="0.25">
      <c r="A489" s="28"/>
      <c r="B489" s="23"/>
      <c r="C489" s="23"/>
      <c r="D489" s="137"/>
      <c r="E489" s="147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</row>
    <row r="490" spans="1:17" ht="12.75" customHeight="1" x14ac:dyDescent="0.25">
      <c r="A490" s="28"/>
      <c r="B490" s="23"/>
      <c r="C490" s="23"/>
      <c r="D490" s="137"/>
      <c r="E490" s="147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</row>
    <row r="491" spans="1:17" ht="12.75" customHeight="1" x14ac:dyDescent="0.25">
      <c r="A491" s="28"/>
      <c r="B491" s="23"/>
      <c r="C491" s="23"/>
      <c r="D491" s="137"/>
      <c r="E491" s="147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</row>
    <row r="492" spans="1:17" ht="12.75" customHeight="1" x14ac:dyDescent="0.25">
      <c r="A492" s="28"/>
      <c r="B492" s="23"/>
      <c r="C492" s="23"/>
      <c r="D492" s="137"/>
      <c r="E492" s="147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</row>
    <row r="493" spans="1:17" ht="12.75" customHeight="1" x14ac:dyDescent="0.25">
      <c r="A493" s="28"/>
      <c r="B493" s="23"/>
      <c r="C493" s="23"/>
      <c r="D493" s="137"/>
      <c r="E493" s="147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</row>
    <row r="494" spans="1:17" ht="12.75" customHeight="1" x14ac:dyDescent="0.25">
      <c r="A494" s="28"/>
      <c r="B494" s="23"/>
      <c r="C494" s="23"/>
      <c r="D494" s="137"/>
      <c r="E494" s="147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</row>
    <row r="495" spans="1:17" ht="12.75" customHeight="1" x14ac:dyDescent="0.25">
      <c r="A495" s="28"/>
      <c r="B495" s="23"/>
      <c r="C495" s="23"/>
      <c r="D495" s="137"/>
      <c r="E495" s="147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</row>
    <row r="496" spans="1:17" ht="12.75" customHeight="1" x14ac:dyDescent="0.25">
      <c r="A496" s="28"/>
      <c r="B496" s="23"/>
      <c r="C496" s="23"/>
      <c r="D496" s="137"/>
      <c r="E496" s="147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</row>
    <row r="497" spans="1:17" ht="12.75" customHeight="1" x14ac:dyDescent="0.25">
      <c r="A497" s="28"/>
      <c r="B497" s="23"/>
      <c r="C497" s="23"/>
      <c r="D497" s="137"/>
      <c r="E497" s="147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</row>
    <row r="498" spans="1:17" ht="12.75" customHeight="1" x14ac:dyDescent="0.25">
      <c r="A498" s="28"/>
      <c r="B498" s="23"/>
      <c r="C498" s="23"/>
      <c r="D498" s="137"/>
      <c r="E498" s="147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</row>
    <row r="499" spans="1:17" ht="12.75" customHeight="1" x14ac:dyDescent="0.25">
      <c r="A499" s="28"/>
      <c r="B499" s="23"/>
      <c r="C499" s="23"/>
      <c r="D499" s="137"/>
      <c r="E499" s="147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</row>
    <row r="500" spans="1:17" ht="12.75" customHeight="1" x14ac:dyDescent="0.25">
      <c r="A500" s="28"/>
      <c r="B500" s="23"/>
      <c r="C500" s="23"/>
      <c r="D500" s="137"/>
      <c r="E500" s="147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</row>
    <row r="501" spans="1:17" ht="12.75" customHeight="1" x14ac:dyDescent="0.25">
      <c r="A501" s="28"/>
      <c r="B501" s="23"/>
      <c r="C501" s="23"/>
      <c r="D501" s="137"/>
      <c r="E501" s="147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</row>
    <row r="502" spans="1:17" ht="12.75" customHeight="1" x14ac:dyDescent="0.25">
      <c r="A502" s="28"/>
      <c r="B502" s="23"/>
      <c r="C502" s="23"/>
      <c r="D502" s="137"/>
      <c r="E502" s="147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</row>
    <row r="503" spans="1:17" ht="12.75" customHeight="1" x14ac:dyDescent="0.25">
      <c r="A503" s="28"/>
      <c r="B503" s="23"/>
      <c r="C503" s="23"/>
      <c r="D503" s="137"/>
      <c r="E503" s="147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</row>
    <row r="504" spans="1:17" ht="12.75" customHeight="1" x14ac:dyDescent="0.25">
      <c r="A504" s="28"/>
      <c r="B504" s="23"/>
      <c r="C504" s="23"/>
      <c r="D504" s="137"/>
      <c r="E504" s="147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</row>
    <row r="505" spans="1:17" ht="12.75" customHeight="1" x14ac:dyDescent="0.25">
      <c r="A505" s="28"/>
      <c r="B505" s="23"/>
      <c r="C505" s="23"/>
      <c r="D505" s="137"/>
      <c r="E505" s="147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</row>
    <row r="506" spans="1:17" ht="12.75" customHeight="1" x14ac:dyDescent="0.25">
      <c r="A506" s="28"/>
      <c r="B506" s="23"/>
      <c r="C506" s="23"/>
      <c r="D506" s="137"/>
      <c r="E506" s="147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</row>
    <row r="507" spans="1:17" ht="12.75" customHeight="1" x14ac:dyDescent="0.25">
      <c r="A507" s="28"/>
      <c r="B507" s="23"/>
      <c r="C507" s="23"/>
      <c r="D507" s="137"/>
      <c r="E507" s="147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</row>
    <row r="508" spans="1:17" ht="12.75" customHeight="1" x14ac:dyDescent="0.25">
      <c r="A508" s="28"/>
      <c r="B508" s="23"/>
      <c r="C508" s="23"/>
      <c r="D508" s="137"/>
      <c r="E508" s="147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</row>
    <row r="509" spans="1:17" ht="12.75" customHeight="1" x14ac:dyDescent="0.25">
      <c r="A509" s="28"/>
      <c r="B509" s="23"/>
      <c r="C509" s="23"/>
      <c r="D509" s="137"/>
      <c r="E509" s="147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</row>
    <row r="510" spans="1:17" ht="12.75" customHeight="1" x14ac:dyDescent="0.25">
      <c r="A510" s="28"/>
      <c r="B510" s="23"/>
      <c r="C510" s="23"/>
      <c r="D510" s="137"/>
      <c r="E510" s="147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</row>
    <row r="511" spans="1:17" ht="12.75" customHeight="1" x14ac:dyDescent="0.25">
      <c r="A511" s="28"/>
      <c r="B511" s="23"/>
      <c r="C511" s="23"/>
      <c r="D511" s="137"/>
      <c r="E511" s="147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</row>
    <row r="512" spans="1:17" ht="12.75" customHeight="1" x14ac:dyDescent="0.25">
      <c r="A512" s="28"/>
      <c r="B512" s="23"/>
      <c r="C512" s="23"/>
      <c r="D512" s="137"/>
      <c r="E512" s="147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</row>
    <row r="513" spans="1:17" ht="12.75" customHeight="1" x14ac:dyDescent="0.25">
      <c r="A513" s="28"/>
      <c r="B513" s="23"/>
      <c r="C513" s="23"/>
      <c r="D513" s="137"/>
      <c r="E513" s="147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</row>
    <row r="514" spans="1:17" ht="12.75" customHeight="1" x14ac:dyDescent="0.25">
      <c r="A514" s="28"/>
      <c r="B514" s="23"/>
      <c r="C514" s="23"/>
      <c r="D514" s="137"/>
      <c r="E514" s="147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</row>
    <row r="515" spans="1:17" ht="12.75" customHeight="1" x14ac:dyDescent="0.25">
      <c r="A515" s="28"/>
      <c r="B515" s="23"/>
      <c r="C515" s="23"/>
      <c r="D515" s="137"/>
      <c r="E515" s="147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</row>
    <row r="516" spans="1:17" ht="12.75" customHeight="1" x14ac:dyDescent="0.25">
      <c r="A516" s="28"/>
      <c r="B516" s="23"/>
      <c r="C516" s="23"/>
      <c r="D516" s="137"/>
      <c r="E516" s="147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</row>
    <row r="517" spans="1:17" ht="12.75" customHeight="1" x14ac:dyDescent="0.25">
      <c r="A517" s="28"/>
      <c r="B517" s="23"/>
      <c r="C517" s="23"/>
      <c r="D517" s="137"/>
      <c r="E517" s="147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</row>
    <row r="518" spans="1:17" ht="12.75" customHeight="1" x14ac:dyDescent="0.25">
      <c r="A518" s="28"/>
      <c r="B518" s="23"/>
      <c r="C518" s="23"/>
      <c r="D518" s="137"/>
      <c r="E518" s="147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</row>
    <row r="519" spans="1:17" ht="12.75" customHeight="1" x14ac:dyDescent="0.25">
      <c r="A519" s="28"/>
      <c r="B519" s="23"/>
      <c r="C519" s="23"/>
      <c r="D519" s="137"/>
      <c r="E519" s="147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</row>
    <row r="520" spans="1:17" ht="12.75" customHeight="1" x14ac:dyDescent="0.25">
      <c r="A520" s="28"/>
      <c r="B520" s="23"/>
      <c r="C520" s="23"/>
      <c r="D520" s="137"/>
      <c r="E520" s="147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</row>
    <row r="521" spans="1:17" ht="12.75" customHeight="1" x14ac:dyDescent="0.25">
      <c r="A521" s="28"/>
      <c r="B521" s="23"/>
      <c r="C521" s="23"/>
      <c r="D521" s="137"/>
      <c r="E521" s="147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</row>
    <row r="522" spans="1:17" ht="12.75" customHeight="1" x14ac:dyDescent="0.25">
      <c r="A522" s="28"/>
      <c r="B522" s="23"/>
      <c r="C522" s="23"/>
      <c r="D522" s="137"/>
      <c r="E522" s="147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</row>
    <row r="523" spans="1:17" ht="12.75" customHeight="1" x14ac:dyDescent="0.25">
      <c r="A523" s="28"/>
      <c r="B523" s="23"/>
      <c r="C523" s="23"/>
      <c r="D523" s="137"/>
      <c r="E523" s="147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</row>
    <row r="524" spans="1:17" ht="12.75" customHeight="1" x14ac:dyDescent="0.25">
      <c r="A524" s="28"/>
      <c r="B524" s="23"/>
      <c r="C524" s="23"/>
      <c r="D524" s="137"/>
      <c r="E524" s="147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</row>
    <row r="525" spans="1:17" ht="12.75" customHeight="1" x14ac:dyDescent="0.25">
      <c r="A525" s="28"/>
      <c r="B525" s="23"/>
      <c r="C525" s="23"/>
      <c r="D525" s="137"/>
      <c r="E525" s="147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</row>
    <row r="526" spans="1:17" ht="12.75" customHeight="1" x14ac:dyDescent="0.25">
      <c r="A526" s="28"/>
      <c r="B526" s="23"/>
      <c r="C526" s="23"/>
      <c r="D526" s="137"/>
      <c r="E526" s="147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</row>
    <row r="527" spans="1:17" ht="12.75" customHeight="1" x14ac:dyDescent="0.25">
      <c r="A527" s="28"/>
      <c r="B527" s="23"/>
      <c r="C527" s="23"/>
      <c r="D527" s="137"/>
      <c r="E527" s="147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</row>
    <row r="528" spans="1:17" ht="12.75" customHeight="1" x14ac:dyDescent="0.25">
      <c r="A528" s="28"/>
      <c r="B528" s="23"/>
      <c r="C528" s="23"/>
      <c r="D528" s="137"/>
      <c r="E528" s="147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</row>
    <row r="529" spans="1:17" ht="12.75" customHeight="1" x14ac:dyDescent="0.25">
      <c r="A529" s="28"/>
      <c r="B529" s="23"/>
      <c r="C529" s="23"/>
      <c r="D529" s="137"/>
      <c r="E529" s="147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</row>
    <row r="530" spans="1:17" ht="12.75" customHeight="1" x14ac:dyDescent="0.25">
      <c r="A530" s="28"/>
      <c r="B530" s="23"/>
      <c r="C530" s="23"/>
      <c r="D530" s="137"/>
      <c r="E530" s="147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</row>
    <row r="531" spans="1:17" ht="12.75" customHeight="1" x14ac:dyDescent="0.25">
      <c r="A531" s="28"/>
      <c r="B531" s="23"/>
      <c r="C531" s="23"/>
      <c r="D531" s="137"/>
      <c r="E531" s="147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</row>
    <row r="532" spans="1:17" ht="12.75" customHeight="1" x14ac:dyDescent="0.25">
      <c r="A532" s="28"/>
      <c r="B532" s="23"/>
      <c r="C532" s="23"/>
      <c r="D532" s="137"/>
      <c r="E532" s="147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</row>
    <row r="533" spans="1:17" ht="12.75" customHeight="1" x14ac:dyDescent="0.25">
      <c r="A533" s="28"/>
      <c r="B533" s="23"/>
      <c r="C533" s="23"/>
      <c r="D533" s="137"/>
      <c r="E533" s="147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</row>
    <row r="534" spans="1:17" ht="12.75" customHeight="1" x14ac:dyDescent="0.25">
      <c r="A534" s="28"/>
      <c r="B534" s="23"/>
      <c r="C534" s="23"/>
      <c r="D534" s="137"/>
      <c r="E534" s="147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</row>
    <row r="535" spans="1:17" ht="12.75" customHeight="1" x14ac:dyDescent="0.25">
      <c r="A535" s="28"/>
      <c r="B535" s="23"/>
      <c r="C535" s="23"/>
      <c r="D535" s="137"/>
      <c r="E535" s="147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</row>
    <row r="536" spans="1:17" ht="12.75" customHeight="1" x14ac:dyDescent="0.25">
      <c r="A536" s="28"/>
      <c r="B536" s="23"/>
      <c r="C536" s="23"/>
      <c r="D536" s="137"/>
      <c r="E536" s="147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</row>
    <row r="537" spans="1:17" ht="12.75" customHeight="1" x14ac:dyDescent="0.25">
      <c r="A537" s="28"/>
      <c r="B537" s="23"/>
      <c r="C537" s="23"/>
      <c r="D537" s="137"/>
      <c r="E537" s="147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</row>
    <row r="538" spans="1:17" ht="12.75" customHeight="1" x14ac:dyDescent="0.25">
      <c r="A538" s="28"/>
      <c r="B538" s="23"/>
      <c r="C538" s="23"/>
      <c r="D538" s="137"/>
      <c r="E538" s="147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</row>
    <row r="539" spans="1:17" ht="12.75" customHeight="1" x14ac:dyDescent="0.25">
      <c r="A539" s="28"/>
      <c r="B539" s="23"/>
      <c r="C539" s="23"/>
      <c r="D539" s="137"/>
      <c r="E539" s="147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</row>
    <row r="540" spans="1:17" ht="12.75" customHeight="1" x14ac:dyDescent="0.25">
      <c r="A540" s="28"/>
      <c r="B540" s="23"/>
      <c r="C540" s="23"/>
      <c r="D540" s="137"/>
      <c r="E540" s="147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</row>
    <row r="541" spans="1:17" ht="12.75" customHeight="1" x14ac:dyDescent="0.25">
      <c r="A541" s="28"/>
      <c r="B541" s="23"/>
      <c r="C541" s="23"/>
      <c r="D541" s="137"/>
      <c r="E541" s="147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</row>
    <row r="542" spans="1:17" ht="12.75" customHeight="1" x14ac:dyDescent="0.25">
      <c r="A542" s="28"/>
      <c r="B542" s="23"/>
      <c r="C542" s="23"/>
      <c r="D542" s="137"/>
      <c r="E542" s="147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</row>
    <row r="543" spans="1:17" ht="12.75" customHeight="1" x14ac:dyDescent="0.25">
      <c r="A543" s="28"/>
      <c r="B543" s="23"/>
      <c r="C543" s="23"/>
      <c r="D543" s="137"/>
      <c r="E543" s="147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</row>
    <row r="544" spans="1:17" ht="12.75" customHeight="1" x14ac:dyDescent="0.25">
      <c r="A544" s="28"/>
      <c r="B544" s="23"/>
      <c r="C544" s="23"/>
      <c r="D544" s="137"/>
      <c r="E544" s="147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</row>
    <row r="545" spans="1:17" ht="12.75" customHeight="1" x14ac:dyDescent="0.25">
      <c r="A545" s="28"/>
      <c r="B545" s="23"/>
      <c r="C545" s="23"/>
      <c r="D545" s="137"/>
      <c r="E545" s="147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</row>
    <row r="546" spans="1:17" ht="12.75" customHeight="1" x14ac:dyDescent="0.25">
      <c r="A546" s="28"/>
      <c r="B546" s="23"/>
      <c r="C546" s="23"/>
      <c r="D546" s="137"/>
      <c r="E546" s="147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</row>
    <row r="547" spans="1:17" ht="12.75" customHeight="1" x14ac:dyDescent="0.25">
      <c r="A547" s="28"/>
      <c r="B547" s="23"/>
      <c r="C547" s="23"/>
      <c r="D547" s="137"/>
      <c r="E547" s="147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</row>
    <row r="548" spans="1:17" ht="12.75" customHeight="1" x14ac:dyDescent="0.25">
      <c r="A548" s="28"/>
      <c r="B548" s="23"/>
      <c r="C548" s="23"/>
      <c r="D548" s="137"/>
      <c r="E548" s="147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</row>
    <row r="549" spans="1:17" ht="12.75" customHeight="1" x14ac:dyDescent="0.25">
      <c r="A549" s="28"/>
      <c r="B549" s="23"/>
      <c r="C549" s="23"/>
      <c r="D549" s="137"/>
      <c r="E549" s="147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</row>
    <row r="550" spans="1:17" ht="12.75" customHeight="1" x14ac:dyDescent="0.25">
      <c r="A550" s="28"/>
      <c r="B550" s="23"/>
      <c r="C550" s="23"/>
      <c r="D550" s="137"/>
      <c r="E550" s="147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</row>
    <row r="551" spans="1:17" ht="12.75" customHeight="1" x14ac:dyDescent="0.25">
      <c r="A551" s="28"/>
      <c r="B551" s="23"/>
      <c r="C551" s="23"/>
      <c r="D551" s="137"/>
      <c r="E551" s="147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</row>
    <row r="552" spans="1:17" ht="12.75" customHeight="1" x14ac:dyDescent="0.25">
      <c r="A552" s="28"/>
      <c r="B552" s="23"/>
      <c r="C552" s="23"/>
      <c r="D552" s="137"/>
      <c r="E552" s="147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</row>
    <row r="553" spans="1:17" ht="12.75" customHeight="1" x14ac:dyDescent="0.25">
      <c r="A553" s="28"/>
      <c r="B553" s="23"/>
      <c r="C553" s="23"/>
      <c r="D553" s="137"/>
      <c r="E553" s="147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</row>
    <row r="554" spans="1:17" ht="12.75" customHeight="1" x14ac:dyDescent="0.25">
      <c r="A554" s="28"/>
      <c r="B554" s="23"/>
      <c r="C554" s="23"/>
      <c r="D554" s="137"/>
      <c r="E554" s="147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</row>
    <row r="555" spans="1:17" ht="12.75" customHeight="1" x14ac:dyDescent="0.25">
      <c r="A555" s="28"/>
      <c r="B555" s="23"/>
      <c r="C555" s="23"/>
      <c r="D555" s="137"/>
      <c r="E555" s="147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</row>
    <row r="556" spans="1:17" ht="12.75" customHeight="1" x14ac:dyDescent="0.25">
      <c r="A556" s="28"/>
      <c r="B556" s="23"/>
      <c r="C556" s="23"/>
      <c r="D556" s="137"/>
      <c r="E556" s="147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</row>
    <row r="557" spans="1:17" ht="12.75" customHeight="1" x14ac:dyDescent="0.25">
      <c r="A557" s="28"/>
      <c r="B557" s="23"/>
      <c r="C557" s="23"/>
      <c r="D557" s="137"/>
      <c r="E557" s="147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</row>
    <row r="558" spans="1:17" ht="12.75" customHeight="1" x14ac:dyDescent="0.25">
      <c r="A558" s="28"/>
      <c r="B558" s="23"/>
      <c r="C558" s="23"/>
      <c r="D558" s="137"/>
      <c r="E558" s="147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</row>
    <row r="559" spans="1:17" ht="12.75" customHeight="1" x14ac:dyDescent="0.25">
      <c r="A559" s="28"/>
      <c r="B559" s="23"/>
      <c r="C559" s="23"/>
      <c r="D559" s="137"/>
      <c r="E559" s="147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</row>
    <row r="560" spans="1:17" ht="12.75" customHeight="1" x14ac:dyDescent="0.25">
      <c r="A560" s="28"/>
      <c r="B560" s="23"/>
      <c r="C560" s="23"/>
      <c r="D560" s="137"/>
      <c r="E560" s="147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</row>
    <row r="561" spans="1:17" ht="12.75" customHeight="1" x14ac:dyDescent="0.25">
      <c r="A561" s="28"/>
      <c r="B561" s="23"/>
      <c r="C561" s="23"/>
      <c r="D561" s="137"/>
      <c r="E561" s="147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</row>
    <row r="562" spans="1:17" ht="12.75" customHeight="1" x14ac:dyDescent="0.25">
      <c r="A562" s="28"/>
      <c r="B562" s="23"/>
      <c r="C562" s="23"/>
      <c r="D562" s="137"/>
      <c r="E562" s="147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</row>
    <row r="563" spans="1:17" ht="12.75" customHeight="1" x14ac:dyDescent="0.25">
      <c r="A563" s="28"/>
      <c r="B563" s="23"/>
      <c r="C563" s="23"/>
      <c r="D563" s="137"/>
      <c r="E563" s="147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</row>
    <row r="564" spans="1:17" ht="12.75" customHeight="1" x14ac:dyDescent="0.25">
      <c r="A564" s="28"/>
      <c r="B564" s="23"/>
      <c r="C564" s="23"/>
      <c r="D564" s="137"/>
      <c r="E564" s="147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</row>
    <row r="565" spans="1:17" ht="12.75" customHeight="1" x14ac:dyDescent="0.25">
      <c r="A565" s="28"/>
      <c r="B565" s="23"/>
      <c r="C565" s="23"/>
      <c r="D565" s="137"/>
      <c r="E565" s="147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</row>
    <row r="566" spans="1:17" ht="12.75" customHeight="1" x14ac:dyDescent="0.25">
      <c r="A566" s="28"/>
      <c r="B566" s="23"/>
      <c r="C566" s="23"/>
      <c r="D566" s="137"/>
      <c r="E566" s="147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</row>
    <row r="567" spans="1:17" ht="12.75" customHeight="1" x14ac:dyDescent="0.25">
      <c r="A567" s="28"/>
      <c r="B567" s="23"/>
      <c r="C567" s="23"/>
      <c r="D567" s="137"/>
      <c r="E567" s="147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</row>
    <row r="568" spans="1:17" ht="12.75" customHeight="1" x14ac:dyDescent="0.25">
      <c r="A568" s="28"/>
      <c r="B568" s="23"/>
      <c r="C568" s="23"/>
      <c r="D568" s="137"/>
      <c r="E568" s="147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</row>
    <row r="569" spans="1:17" ht="12.75" customHeight="1" x14ac:dyDescent="0.25">
      <c r="A569" s="28"/>
      <c r="B569" s="23"/>
      <c r="C569" s="23"/>
      <c r="D569" s="137"/>
      <c r="E569" s="147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</row>
    <row r="570" spans="1:17" ht="12.75" customHeight="1" x14ac:dyDescent="0.25">
      <c r="A570" s="28"/>
      <c r="B570" s="23"/>
      <c r="C570" s="23"/>
      <c r="D570" s="137"/>
      <c r="E570" s="147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</row>
    <row r="571" spans="1:17" ht="12.75" customHeight="1" x14ac:dyDescent="0.25">
      <c r="A571" s="28"/>
      <c r="B571" s="23"/>
      <c r="C571" s="23"/>
      <c r="D571" s="137"/>
      <c r="E571" s="147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</row>
    <row r="572" spans="1:17" ht="12.75" customHeight="1" x14ac:dyDescent="0.25">
      <c r="A572" s="28"/>
      <c r="B572" s="23"/>
      <c r="C572" s="23"/>
      <c r="D572" s="137"/>
      <c r="E572" s="147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</row>
    <row r="573" spans="1:17" ht="12.75" customHeight="1" x14ac:dyDescent="0.25">
      <c r="A573" s="28"/>
      <c r="B573" s="23"/>
      <c r="C573" s="23"/>
      <c r="D573" s="137"/>
      <c r="E573" s="147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</row>
    <row r="574" spans="1:17" ht="12.75" customHeight="1" x14ac:dyDescent="0.25">
      <c r="A574" s="28"/>
      <c r="B574" s="23"/>
      <c r="C574" s="23"/>
      <c r="D574" s="137"/>
      <c r="E574" s="147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</row>
    <row r="575" spans="1:17" ht="12.75" customHeight="1" x14ac:dyDescent="0.25">
      <c r="A575" s="28"/>
      <c r="B575" s="23"/>
      <c r="C575" s="23"/>
      <c r="D575" s="137"/>
      <c r="E575" s="147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</row>
    <row r="576" spans="1:17" ht="12.75" customHeight="1" x14ac:dyDescent="0.25">
      <c r="A576" s="28"/>
      <c r="B576" s="23"/>
      <c r="C576" s="23"/>
      <c r="D576" s="137"/>
      <c r="E576" s="147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</row>
    <row r="577" spans="1:17" ht="12.75" customHeight="1" x14ac:dyDescent="0.25">
      <c r="A577" s="28"/>
      <c r="B577" s="23"/>
      <c r="C577" s="23"/>
      <c r="D577" s="137"/>
      <c r="E577" s="147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</row>
    <row r="578" spans="1:17" ht="12.75" customHeight="1" x14ac:dyDescent="0.25">
      <c r="A578" s="28"/>
      <c r="B578" s="23"/>
      <c r="C578" s="23"/>
      <c r="D578" s="137"/>
      <c r="E578" s="147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</row>
    <row r="579" spans="1:17" ht="12.75" customHeight="1" x14ac:dyDescent="0.25">
      <c r="A579" s="28"/>
      <c r="B579" s="23"/>
      <c r="C579" s="23"/>
      <c r="D579" s="137"/>
      <c r="E579" s="147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</row>
    <row r="580" spans="1:17" ht="12.75" customHeight="1" x14ac:dyDescent="0.25">
      <c r="A580" s="28"/>
      <c r="B580" s="23"/>
      <c r="C580" s="23"/>
      <c r="D580" s="137"/>
      <c r="E580" s="147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</row>
    <row r="581" spans="1:17" ht="12.75" customHeight="1" x14ac:dyDescent="0.25">
      <c r="A581" s="28"/>
      <c r="B581" s="23"/>
      <c r="C581" s="23"/>
      <c r="D581" s="137"/>
      <c r="E581" s="147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</row>
    <row r="582" spans="1:17" ht="12.75" customHeight="1" x14ac:dyDescent="0.25">
      <c r="A582" s="28"/>
      <c r="B582" s="23"/>
      <c r="C582" s="23"/>
      <c r="D582" s="137"/>
      <c r="E582" s="147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</row>
    <row r="583" spans="1:17" ht="12.75" customHeight="1" x14ac:dyDescent="0.25">
      <c r="A583" s="28"/>
      <c r="B583" s="23"/>
      <c r="C583" s="23"/>
      <c r="D583" s="137"/>
      <c r="E583" s="147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</row>
    <row r="584" spans="1:17" ht="12.75" customHeight="1" x14ac:dyDescent="0.25">
      <c r="A584" s="28"/>
      <c r="B584" s="23"/>
      <c r="C584" s="23"/>
      <c r="D584" s="137"/>
      <c r="E584" s="147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</row>
    <row r="585" spans="1:17" ht="12.75" customHeight="1" x14ac:dyDescent="0.25">
      <c r="A585" s="28"/>
      <c r="B585" s="23"/>
      <c r="C585" s="23"/>
      <c r="D585" s="137"/>
      <c r="E585" s="147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</row>
    <row r="586" spans="1:17" ht="12.75" customHeight="1" x14ac:dyDescent="0.25">
      <c r="A586" s="28"/>
      <c r="B586" s="23"/>
      <c r="C586" s="23"/>
      <c r="D586" s="137"/>
      <c r="E586" s="147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</row>
    <row r="587" spans="1:17" ht="12.75" customHeight="1" x14ac:dyDescent="0.25">
      <c r="A587" s="28"/>
      <c r="B587" s="23"/>
      <c r="C587" s="23"/>
      <c r="D587" s="137"/>
      <c r="E587" s="147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</row>
    <row r="588" spans="1:17" ht="12.75" customHeight="1" x14ac:dyDescent="0.25">
      <c r="A588" s="28"/>
      <c r="B588" s="23"/>
      <c r="C588" s="23"/>
      <c r="D588" s="137"/>
      <c r="E588" s="147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</row>
    <row r="589" spans="1:17" ht="12.75" customHeight="1" x14ac:dyDescent="0.25">
      <c r="A589" s="28"/>
      <c r="B589" s="23"/>
      <c r="C589" s="23"/>
      <c r="D589" s="137"/>
      <c r="E589" s="147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</row>
    <row r="590" spans="1:17" ht="12.75" customHeight="1" x14ac:dyDescent="0.25">
      <c r="A590" s="28"/>
      <c r="B590" s="23"/>
      <c r="C590" s="23"/>
      <c r="D590" s="137"/>
      <c r="E590" s="147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</row>
    <row r="591" spans="1:17" ht="12.75" customHeight="1" x14ac:dyDescent="0.25">
      <c r="A591" s="28"/>
      <c r="B591" s="23"/>
      <c r="C591" s="23"/>
      <c r="D591" s="137"/>
      <c r="E591" s="147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</row>
    <row r="592" spans="1:17" ht="12.75" customHeight="1" x14ac:dyDescent="0.25">
      <c r="A592" s="28"/>
      <c r="B592" s="23"/>
      <c r="C592" s="23"/>
      <c r="D592" s="137"/>
      <c r="E592" s="147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</row>
    <row r="593" spans="1:17" ht="12.75" customHeight="1" x14ac:dyDescent="0.25">
      <c r="A593" s="28"/>
      <c r="B593" s="23"/>
      <c r="C593" s="23"/>
      <c r="D593" s="137"/>
      <c r="E593" s="147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</row>
    <row r="594" spans="1:17" ht="12.75" customHeight="1" x14ac:dyDescent="0.25">
      <c r="A594" s="28"/>
      <c r="B594" s="23"/>
      <c r="C594" s="23"/>
      <c r="D594" s="137"/>
      <c r="E594" s="147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</row>
    <row r="595" spans="1:17" ht="12.75" customHeight="1" x14ac:dyDescent="0.25">
      <c r="A595" s="28"/>
      <c r="B595" s="23"/>
      <c r="C595" s="23"/>
      <c r="D595" s="137"/>
      <c r="E595" s="147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</row>
    <row r="596" spans="1:17" ht="12.75" customHeight="1" x14ac:dyDescent="0.25">
      <c r="A596" s="28"/>
      <c r="B596" s="23"/>
      <c r="C596" s="23"/>
      <c r="D596" s="137"/>
      <c r="E596" s="147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</row>
    <row r="597" spans="1:17" ht="12.75" customHeight="1" x14ac:dyDescent="0.25">
      <c r="A597" s="28"/>
      <c r="B597" s="23"/>
      <c r="C597" s="23"/>
      <c r="D597" s="137"/>
      <c r="E597" s="147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</row>
    <row r="598" spans="1:17" ht="12.75" customHeight="1" x14ac:dyDescent="0.25">
      <c r="A598" s="28"/>
      <c r="B598" s="23"/>
      <c r="C598" s="23"/>
      <c r="D598" s="137"/>
      <c r="E598" s="147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</row>
    <row r="599" spans="1:17" ht="12.75" customHeight="1" x14ac:dyDescent="0.25">
      <c r="A599" s="28"/>
      <c r="B599" s="23"/>
      <c r="C599" s="23"/>
      <c r="D599" s="137"/>
      <c r="E599" s="147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</row>
    <row r="600" spans="1:17" ht="12.75" customHeight="1" x14ac:dyDescent="0.25">
      <c r="A600" s="28"/>
      <c r="B600" s="23"/>
      <c r="C600" s="23"/>
      <c r="D600" s="137"/>
      <c r="E600" s="147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</row>
    <row r="601" spans="1:17" ht="12.75" customHeight="1" x14ac:dyDescent="0.25">
      <c r="A601" s="28"/>
      <c r="B601" s="23"/>
      <c r="C601" s="23"/>
      <c r="D601" s="137"/>
      <c r="E601" s="147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</row>
    <row r="602" spans="1:17" ht="12.75" customHeight="1" x14ac:dyDescent="0.25">
      <c r="A602" s="28"/>
      <c r="B602" s="23"/>
      <c r="C602" s="23"/>
      <c r="D602" s="137"/>
      <c r="E602" s="147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</row>
    <row r="603" spans="1:17" ht="12.75" customHeight="1" x14ac:dyDescent="0.25">
      <c r="A603" s="28"/>
      <c r="B603" s="23"/>
      <c r="C603" s="23"/>
      <c r="D603" s="137"/>
      <c r="E603" s="147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</row>
    <row r="604" spans="1:17" ht="12.75" customHeight="1" x14ac:dyDescent="0.25">
      <c r="A604" s="28"/>
      <c r="B604" s="23"/>
      <c r="C604" s="23"/>
      <c r="D604" s="137"/>
      <c r="E604" s="147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</row>
    <row r="605" spans="1:17" ht="12.75" customHeight="1" x14ac:dyDescent="0.25">
      <c r="A605" s="28"/>
      <c r="B605" s="23"/>
      <c r="C605" s="23"/>
      <c r="D605" s="137"/>
      <c r="E605" s="147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</row>
    <row r="606" spans="1:17" ht="12.75" customHeight="1" x14ac:dyDescent="0.25">
      <c r="A606" s="28"/>
      <c r="B606" s="23"/>
      <c r="C606" s="23"/>
      <c r="D606" s="137"/>
      <c r="E606" s="147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</row>
    <row r="607" spans="1:17" ht="12.75" customHeight="1" x14ac:dyDescent="0.25">
      <c r="A607" s="28"/>
      <c r="B607" s="23"/>
      <c r="C607" s="23"/>
      <c r="D607" s="137"/>
      <c r="E607" s="147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</row>
    <row r="608" spans="1:17" ht="12.75" customHeight="1" x14ac:dyDescent="0.25">
      <c r="A608" s="28"/>
      <c r="B608" s="23"/>
      <c r="C608" s="23"/>
      <c r="D608" s="137"/>
      <c r="E608" s="147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</row>
    <row r="609" spans="1:17" ht="12.75" customHeight="1" x14ac:dyDescent="0.25">
      <c r="A609" s="28"/>
      <c r="B609" s="23"/>
      <c r="C609" s="23"/>
      <c r="D609" s="137"/>
      <c r="E609" s="147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</row>
    <row r="610" spans="1:17" ht="12.75" customHeight="1" x14ac:dyDescent="0.25">
      <c r="A610" s="28"/>
      <c r="B610" s="23"/>
      <c r="C610" s="23"/>
      <c r="D610" s="137"/>
      <c r="E610" s="147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</row>
    <row r="611" spans="1:17" ht="12.75" customHeight="1" x14ac:dyDescent="0.25">
      <c r="A611" s="28"/>
      <c r="B611" s="23"/>
      <c r="C611" s="23"/>
      <c r="D611" s="137"/>
      <c r="E611" s="147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</row>
    <row r="612" spans="1:17" ht="12.75" customHeight="1" x14ac:dyDescent="0.25">
      <c r="A612" s="28"/>
      <c r="B612" s="23"/>
      <c r="C612" s="23"/>
      <c r="D612" s="137"/>
      <c r="E612" s="147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</row>
    <row r="613" spans="1:17" ht="12.75" customHeight="1" x14ac:dyDescent="0.25">
      <c r="A613" s="28"/>
      <c r="B613" s="23"/>
      <c r="C613" s="23"/>
      <c r="D613" s="137"/>
      <c r="E613" s="147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</row>
    <row r="614" spans="1:17" ht="12.75" customHeight="1" x14ac:dyDescent="0.25">
      <c r="A614" s="28"/>
      <c r="B614" s="23"/>
      <c r="C614" s="23"/>
      <c r="D614" s="137"/>
      <c r="E614" s="147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</row>
    <row r="615" spans="1:17" ht="12.75" customHeight="1" x14ac:dyDescent="0.25">
      <c r="A615" s="28"/>
      <c r="B615" s="23"/>
      <c r="C615" s="23"/>
      <c r="D615" s="137"/>
      <c r="E615" s="147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</row>
    <row r="616" spans="1:17" ht="12.75" customHeight="1" x14ac:dyDescent="0.25">
      <c r="A616" s="28"/>
      <c r="B616" s="23"/>
      <c r="C616" s="23"/>
      <c r="D616" s="137"/>
      <c r="E616" s="147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</row>
    <row r="617" spans="1:17" ht="12.75" customHeight="1" x14ac:dyDescent="0.25">
      <c r="A617" s="28"/>
      <c r="B617" s="23"/>
      <c r="C617" s="23"/>
      <c r="D617" s="137"/>
      <c r="E617" s="147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</row>
    <row r="618" spans="1:17" ht="12.75" customHeight="1" x14ac:dyDescent="0.25">
      <c r="A618" s="28"/>
      <c r="B618" s="23"/>
      <c r="C618" s="23"/>
      <c r="D618" s="137"/>
      <c r="E618" s="147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</row>
    <row r="619" spans="1:17" ht="12.75" customHeight="1" x14ac:dyDescent="0.25">
      <c r="A619" s="28"/>
      <c r="B619" s="23"/>
      <c r="C619" s="23"/>
      <c r="D619" s="137"/>
      <c r="E619" s="147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</row>
    <row r="620" spans="1:17" ht="12.75" customHeight="1" x14ac:dyDescent="0.25">
      <c r="A620" s="28"/>
      <c r="B620" s="23"/>
      <c r="C620" s="23"/>
      <c r="D620" s="137"/>
      <c r="E620" s="147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</row>
    <row r="621" spans="1:17" ht="12.75" customHeight="1" x14ac:dyDescent="0.25">
      <c r="A621" s="28"/>
      <c r="B621" s="23"/>
      <c r="C621" s="23"/>
      <c r="D621" s="137"/>
      <c r="E621" s="147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</row>
    <row r="622" spans="1:17" ht="12.75" customHeight="1" x14ac:dyDescent="0.25">
      <c r="A622" s="28"/>
      <c r="B622" s="23"/>
      <c r="C622" s="23"/>
      <c r="D622" s="137"/>
      <c r="E622" s="147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</row>
    <row r="623" spans="1:17" ht="12.75" customHeight="1" x14ac:dyDescent="0.25">
      <c r="A623" s="28"/>
      <c r="B623" s="23"/>
      <c r="C623" s="23"/>
      <c r="D623" s="137"/>
      <c r="E623" s="147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</row>
    <row r="624" spans="1:17" ht="12.75" customHeight="1" x14ac:dyDescent="0.25">
      <c r="A624" s="28"/>
      <c r="B624" s="23"/>
      <c r="C624" s="23"/>
      <c r="D624" s="137"/>
      <c r="E624" s="147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</row>
    <row r="625" spans="1:17" ht="12.75" customHeight="1" x14ac:dyDescent="0.25">
      <c r="A625" s="28"/>
      <c r="B625" s="23"/>
      <c r="C625" s="23"/>
      <c r="D625" s="137"/>
      <c r="E625" s="147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</row>
    <row r="626" spans="1:17" ht="12.75" customHeight="1" x14ac:dyDescent="0.25">
      <c r="A626" s="28"/>
      <c r="B626" s="23"/>
      <c r="C626" s="23"/>
      <c r="D626" s="137"/>
      <c r="E626" s="147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</row>
    <row r="627" spans="1:17" ht="12.75" customHeight="1" x14ac:dyDescent="0.25">
      <c r="A627" s="28"/>
      <c r="B627" s="23"/>
      <c r="C627" s="23"/>
      <c r="D627" s="137"/>
      <c r="E627" s="147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</row>
    <row r="628" spans="1:17" ht="12.75" customHeight="1" x14ac:dyDescent="0.25">
      <c r="A628" s="28"/>
      <c r="B628" s="23"/>
      <c r="C628" s="23"/>
      <c r="D628" s="137"/>
      <c r="E628" s="147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</row>
    <row r="629" spans="1:17" ht="12.75" customHeight="1" x14ac:dyDescent="0.25">
      <c r="A629" s="28"/>
      <c r="B629" s="23"/>
      <c r="C629" s="23"/>
      <c r="D629" s="137"/>
      <c r="E629" s="147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</row>
    <row r="630" spans="1:17" ht="12.75" customHeight="1" x14ac:dyDescent="0.25">
      <c r="A630" s="28"/>
      <c r="B630" s="23"/>
      <c r="C630" s="23"/>
      <c r="D630" s="137"/>
      <c r="E630" s="147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</row>
    <row r="631" spans="1:17" ht="12.75" customHeight="1" x14ac:dyDescent="0.25">
      <c r="A631" s="28"/>
      <c r="B631" s="23"/>
      <c r="C631" s="23"/>
      <c r="D631" s="137"/>
      <c r="E631" s="147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</row>
    <row r="632" spans="1:17" ht="12.75" customHeight="1" x14ac:dyDescent="0.25">
      <c r="A632" s="28"/>
      <c r="B632" s="23"/>
      <c r="C632" s="23"/>
      <c r="D632" s="137"/>
      <c r="E632" s="147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</row>
    <row r="633" spans="1:17" ht="12.75" customHeight="1" x14ac:dyDescent="0.25">
      <c r="A633" s="28"/>
      <c r="B633" s="23"/>
      <c r="C633" s="23"/>
      <c r="D633" s="137"/>
      <c r="E633" s="147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</row>
    <row r="634" spans="1:17" ht="12.75" customHeight="1" x14ac:dyDescent="0.25">
      <c r="A634" s="28"/>
      <c r="B634" s="23"/>
      <c r="C634" s="23"/>
      <c r="D634" s="137"/>
      <c r="E634" s="147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</row>
    <row r="635" spans="1:17" ht="12.75" customHeight="1" x14ac:dyDescent="0.25">
      <c r="A635" s="28"/>
      <c r="B635" s="23"/>
      <c r="C635" s="23"/>
      <c r="D635" s="137"/>
      <c r="E635" s="147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</row>
    <row r="636" spans="1:17" ht="12.75" customHeight="1" x14ac:dyDescent="0.25">
      <c r="A636" s="28"/>
      <c r="B636" s="23"/>
      <c r="C636" s="23"/>
      <c r="D636" s="137"/>
      <c r="E636" s="147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</row>
    <row r="637" spans="1:17" ht="12.75" customHeight="1" x14ac:dyDescent="0.25">
      <c r="A637" s="28"/>
      <c r="B637" s="23"/>
      <c r="C637" s="23"/>
      <c r="D637" s="137"/>
      <c r="E637" s="147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</row>
    <row r="638" spans="1:17" ht="12.75" customHeight="1" x14ac:dyDescent="0.25">
      <c r="A638" s="28"/>
      <c r="B638" s="23"/>
      <c r="C638" s="23"/>
      <c r="D638" s="137"/>
      <c r="E638" s="147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</row>
    <row r="639" spans="1:17" ht="12.75" customHeight="1" x14ac:dyDescent="0.25">
      <c r="A639" s="28"/>
      <c r="B639" s="23"/>
      <c r="C639" s="23"/>
      <c r="D639" s="137"/>
      <c r="E639" s="147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</row>
    <row r="640" spans="1:17" ht="12.75" customHeight="1" x14ac:dyDescent="0.25">
      <c r="A640" s="28"/>
      <c r="B640" s="23"/>
      <c r="C640" s="23"/>
      <c r="D640" s="137"/>
      <c r="E640" s="147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</row>
    <row r="641" spans="1:17" ht="12.75" customHeight="1" x14ac:dyDescent="0.25">
      <c r="A641" s="28"/>
      <c r="B641" s="23"/>
      <c r="C641" s="23"/>
      <c r="D641" s="137"/>
      <c r="E641" s="147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</row>
    <row r="642" spans="1:17" ht="12.75" customHeight="1" x14ac:dyDescent="0.25">
      <c r="A642" s="28"/>
      <c r="B642" s="23"/>
      <c r="C642" s="23"/>
      <c r="D642" s="137"/>
      <c r="E642" s="147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</row>
    <row r="643" spans="1:17" ht="12.75" customHeight="1" x14ac:dyDescent="0.25">
      <c r="A643" s="28"/>
      <c r="B643" s="23"/>
      <c r="C643" s="23"/>
      <c r="D643" s="137"/>
      <c r="E643" s="147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</row>
    <row r="644" spans="1:17" ht="12.75" customHeight="1" x14ac:dyDescent="0.25">
      <c r="A644" s="28"/>
      <c r="B644" s="23"/>
      <c r="C644" s="23"/>
      <c r="D644" s="137"/>
      <c r="E644" s="147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</row>
    <row r="645" spans="1:17" ht="12.75" customHeight="1" x14ac:dyDescent="0.25">
      <c r="A645" s="28"/>
      <c r="B645" s="23"/>
      <c r="C645" s="23"/>
      <c r="D645" s="137"/>
      <c r="E645" s="147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</row>
    <row r="646" spans="1:17" ht="12.75" customHeight="1" x14ac:dyDescent="0.25">
      <c r="A646" s="28"/>
      <c r="B646" s="23"/>
      <c r="C646" s="23"/>
      <c r="D646" s="137"/>
      <c r="E646" s="147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</row>
    <row r="647" spans="1:17" ht="12.75" customHeight="1" x14ac:dyDescent="0.25">
      <c r="A647" s="28"/>
      <c r="B647" s="23"/>
      <c r="C647" s="23"/>
      <c r="D647" s="137"/>
      <c r="E647" s="147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</row>
    <row r="648" spans="1:17" ht="12.75" customHeight="1" x14ac:dyDescent="0.25">
      <c r="A648" s="28"/>
      <c r="B648" s="23"/>
      <c r="C648" s="23"/>
      <c r="D648" s="137"/>
      <c r="E648" s="147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</row>
    <row r="649" spans="1:17" ht="12.75" customHeight="1" x14ac:dyDescent="0.25">
      <c r="A649" s="28"/>
      <c r="B649" s="23"/>
      <c r="C649" s="23"/>
      <c r="D649" s="137"/>
      <c r="E649" s="147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</row>
    <row r="650" spans="1:17" ht="12.75" customHeight="1" x14ac:dyDescent="0.25">
      <c r="A650" s="28"/>
      <c r="B650" s="23"/>
      <c r="C650" s="23"/>
      <c r="D650" s="137"/>
      <c r="E650" s="147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</row>
    <row r="651" spans="1:17" ht="12.75" customHeight="1" x14ac:dyDescent="0.25">
      <c r="A651" s="28"/>
      <c r="B651" s="23"/>
      <c r="C651" s="23"/>
      <c r="D651" s="137"/>
      <c r="E651" s="147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</row>
    <row r="652" spans="1:17" ht="12.75" customHeight="1" x14ac:dyDescent="0.25">
      <c r="A652" s="28"/>
      <c r="B652" s="23"/>
      <c r="C652" s="23"/>
      <c r="D652" s="137"/>
      <c r="E652" s="147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</row>
    <row r="653" spans="1:17" ht="12.75" customHeight="1" x14ac:dyDescent="0.25">
      <c r="A653" s="28"/>
      <c r="B653" s="23"/>
      <c r="C653" s="23"/>
      <c r="D653" s="137"/>
      <c r="E653" s="147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</row>
    <row r="654" spans="1:17" ht="12.75" customHeight="1" x14ac:dyDescent="0.25">
      <c r="A654" s="28"/>
      <c r="B654" s="23"/>
      <c r="C654" s="23"/>
      <c r="D654" s="137"/>
      <c r="E654" s="147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</row>
    <row r="655" spans="1:17" ht="12.75" customHeight="1" x14ac:dyDescent="0.25">
      <c r="A655" s="28"/>
      <c r="B655" s="23"/>
      <c r="C655" s="23"/>
      <c r="D655" s="137"/>
      <c r="E655" s="147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</row>
    <row r="656" spans="1:17" ht="12.75" customHeight="1" x14ac:dyDescent="0.25">
      <c r="A656" s="28"/>
      <c r="B656" s="23"/>
      <c r="C656" s="23"/>
      <c r="D656" s="137"/>
      <c r="E656" s="147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</row>
    <row r="657" spans="1:17" ht="12.75" customHeight="1" x14ac:dyDescent="0.25">
      <c r="A657" s="28"/>
      <c r="B657" s="23"/>
      <c r="C657" s="23"/>
      <c r="D657" s="137"/>
      <c r="E657" s="147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</row>
    <row r="658" spans="1:17" ht="12.75" customHeight="1" x14ac:dyDescent="0.25">
      <c r="A658" s="28"/>
      <c r="B658" s="23"/>
      <c r="C658" s="23"/>
      <c r="D658" s="137"/>
      <c r="E658" s="147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</row>
    <row r="659" spans="1:17" ht="12.75" customHeight="1" x14ac:dyDescent="0.25">
      <c r="A659" s="28"/>
      <c r="B659" s="23"/>
      <c r="C659" s="23"/>
      <c r="D659" s="137"/>
      <c r="E659" s="147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</row>
    <row r="660" spans="1:17" ht="12.75" customHeight="1" x14ac:dyDescent="0.25">
      <c r="A660" s="28"/>
      <c r="B660" s="23"/>
      <c r="C660" s="23"/>
      <c r="D660" s="137"/>
      <c r="E660" s="147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</row>
    <row r="661" spans="1:17" ht="12.75" customHeight="1" x14ac:dyDescent="0.25">
      <c r="A661" s="28"/>
      <c r="B661" s="23"/>
      <c r="C661" s="23"/>
      <c r="D661" s="137"/>
      <c r="E661" s="147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</row>
    <row r="662" spans="1:17" ht="12.75" customHeight="1" x14ac:dyDescent="0.25">
      <c r="A662" s="28"/>
      <c r="B662" s="23"/>
      <c r="C662" s="23"/>
      <c r="D662" s="137"/>
      <c r="E662" s="147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</row>
    <row r="663" spans="1:17" ht="12.75" customHeight="1" x14ac:dyDescent="0.25">
      <c r="A663" s="28"/>
      <c r="B663" s="23"/>
      <c r="C663" s="23"/>
      <c r="D663" s="137"/>
      <c r="E663" s="147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</row>
    <row r="664" spans="1:17" ht="12.75" customHeight="1" x14ac:dyDescent="0.25">
      <c r="A664" s="28"/>
      <c r="B664" s="23"/>
      <c r="C664" s="23"/>
      <c r="D664" s="137"/>
      <c r="E664" s="147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</row>
    <row r="665" spans="1:17" ht="12.75" customHeight="1" x14ac:dyDescent="0.25">
      <c r="A665" s="28"/>
      <c r="B665" s="23"/>
      <c r="C665" s="23"/>
      <c r="D665" s="137"/>
      <c r="E665" s="147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</row>
    <row r="666" spans="1:17" ht="12.75" customHeight="1" x14ac:dyDescent="0.25">
      <c r="A666" s="28"/>
      <c r="B666" s="23"/>
      <c r="C666" s="23"/>
      <c r="D666" s="137"/>
      <c r="E666" s="147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</row>
    <row r="667" spans="1:17" ht="12.75" customHeight="1" x14ac:dyDescent="0.25">
      <c r="A667" s="28"/>
      <c r="B667" s="23"/>
      <c r="C667" s="23"/>
      <c r="D667" s="137"/>
      <c r="E667" s="147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</row>
    <row r="668" spans="1:17" ht="12.75" customHeight="1" x14ac:dyDescent="0.25">
      <c r="A668" s="28"/>
      <c r="B668" s="23"/>
      <c r="C668" s="23"/>
      <c r="D668" s="137"/>
      <c r="E668" s="147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</row>
    <row r="669" spans="1:17" ht="12.75" customHeight="1" x14ac:dyDescent="0.25">
      <c r="A669" s="28"/>
      <c r="B669" s="23"/>
      <c r="C669" s="23"/>
      <c r="D669" s="137"/>
      <c r="E669" s="147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</row>
    <row r="670" spans="1:17" ht="12.75" customHeight="1" x14ac:dyDescent="0.25">
      <c r="A670" s="28"/>
      <c r="B670" s="23"/>
      <c r="C670" s="23"/>
      <c r="D670" s="137"/>
      <c r="E670" s="147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</row>
    <row r="671" spans="1:17" ht="12.75" customHeight="1" x14ac:dyDescent="0.25">
      <c r="A671" s="28"/>
      <c r="B671" s="23"/>
      <c r="C671" s="23"/>
      <c r="D671" s="137"/>
      <c r="E671" s="147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</row>
    <row r="672" spans="1:17" ht="12.75" customHeight="1" x14ac:dyDescent="0.25">
      <c r="A672" s="28"/>
      <c r="B672" s="23"/>
      <c r="C672" s="23"/>
      <c r="D672" s="137"/>
      <c r="E672" s="147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</row>
    <row r="673" spans="1:17" ht="12.75" customHeight="1" x14ac:dyDescent="0.25">
      <c r="A673" s="28"/>
      <c r="B673" s="23"/>
      <c r="C673" s="23"/>
      <c r="D673" s="137"/>
      <c r="E673" s="147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</row>
    <row r="674" spans="1:17" ht="12.75" customHeight="1" x14ac:dyDescent="0.25">
      <c r="A674" s="28"/>
      <c r="B674" s="23"/>
      <c r="C674" s="23"/>
      <c r="D674" s="137"/>
      <c r="E674" s="147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</row>
    <row r="675" spans="1:17" ht="12.75" customHeight="1" x14ac:dyDescent="0.25">
      <c r="A675" s="28"/>
      <c r="B675" s="23"/>
      <c r="C675" s="23"/>
      <c r="D675" s="137"/>
      <c r="E675" s="147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</row>
    <row r="676" spans="1:17" ht="12.75" customHeight="1" x14ac:dyDescent="0.25">
      <c r="A676" s="28"/>
      <c r="B676" s="23"/>
      <c r="C676" s="23"/>
      <c r="D676" s="137"/>
      <c r="E676" s="147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</row>
    <row r="677" spans="1:17" ht="12.75" customHeight="1" x14ac:dyDescent="0.25">
      <c r="A677" s="28"/>
      <c r="B677" s="23"/>
      <c r="C677" s="23"/>
      <c r="D677" s="137"/>
      <c r="E677" s="147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</row>
    <row r="678" spans="1:17" ht="12.75" customHeight="1" x14ac:dyDescent="0.25">
      <c r="A678" s="28"/>
      <c r="B678" s="23"/>
      <c r="C678" s="23"/>
      <c r="D678" s="137"/>
      <c r="E678" s="147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</row>
    <row r="679" spans="1:17" ht="12.75" customHeight="1" x14ac:dyDescent="0.25">
      <c r="A679" s="28"/>
      <c r="B679" s="23"/>
      <c r="C679" s="23"/>
      <c r="D679" s="137"/>
      <c r="E679" s="147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</row>
    <row r="680" spans="1:17" ht="12.75" customHeight="1" x14ac:dyDescent="0.25">
      <c r="A680" s="28"/>
      <c r="B680" s="23"/>
      <c r="C680" s="23"/>
      <c r="D680" s="137"/>
      <c r="E680" s="147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</row>
    <row r="681" spans="1:17" ht="12.75" customHeight="1" x14ac:dyDescent="0.25">
      <c r="A681" s="28"/>
      <c r="B681" s="23"/>
      <c r="C681" s="23"/>
      <c r="D681" s="137"/>
      <c r="E681" s="147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</row>
    <row r="682" spans="1:17" ht="12.75" customHeight="1" x14ac:dyDescent="0.25">
      <c r="A682" s="28"/>
      <c r="B682" s="23"/>
      <c r="C682" s="23"/>
      <c r="D682" s="137"/>
      <c r="E682" s="147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</row>
    <row r="683" spans="1:17" ht="12.75" customHeight="1" x14ac:dyDescent="0.25">
      <c r="A683" s="28"/>
      <c r="B683" s="23"/>
      <c r="C683" s="23"/>
      <c r="D683" s="137"/>
      <c r="E683" s="147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</row>
    <row r="684" spans="1:17" ht="12.75" customHeight="1" x14ac:dyDescent="0.25">
      <c r="A684" s="28"/>
      <c r="B684" s="23"/>
      <c r="C684" s="23"/>
      <c r="D684" s="137"/>
      <c r="E684" s="147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</row>
    <row r="685" spans="1:17" ht="12.75" customHeight="1" x14ac:dyDescent="0.25">
      <c r="A685" s="28"/>
      <c r="B685" s="23"/>
      <c r="C685" s="23"/>
      <c r="D685" s="137"/>
      <c r="E685" s="147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</row>
    <row r="686" spans="1:17" ht="12.75" customHeight="1" x14ac:dyDescent="0.25">
      <c r="A686" s="28"/>
      <c r="B686" s="23"/>
      <c r="C686" s="23"/>
      <c r="D686" s="137"/>
      <c r="E686" s="147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</row>
    <row r="687" spans="1:17" ht="12.75" customHeight="1" x14ac:dyDescent="0.25">
      <c r="A687" s="28"/>
      <c r="B687" s="23"/>
      <c r="C687" s="23"/>
      <c r="D687" s="137"/>
      <c r="E687" s="147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</row>
    <row r="688" spans="1:17" ht="12.75" customHeight="1" x14ac:dyDescent="0.25">
      <c r="A688" s="28"/>
      <c r="B688" s="23"/>
      <c r="C688" s="23"/>
      <c r="D688" s="137"/>
      <c r="E688" s="147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</row>
    <row r="689" spans="1:17" ht="12.75" customHeight="1" x14ac:dyDescent="0.25">
      <c r="A689" s="28"/>
      <c r="B689" s="23"/>
      <c r="C689" s="23"/>
      <c r="D689" s="137"/>
      <c r="E689" s="147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</row>
    <row r="690" spans="1:17" ht="12.75" customHeight="1" x14ac:dyDescent="0.25">
      <c r="A690" s="28"/>
      <c r="B690" s="23"/>
      <c r="C690" s="23"/>
      <c r="D690" s="137"/>
      <c r="E690" s="147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</row>
    <row r="691" spans="1:17" ht="12.75" customHeight="1" x14ac:dyDescent="0.25">
      <c r="A691" s="28"/>
      <c r="B691" s="23"/>
      <c r="C691" s="23"/>
      <c r="D691" s="137"/>
      <c r="E691" s="147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</row>
    <row r="692" spans="1:17" ht="12.75" customHeight="1" x14ac:dyDescent="0.25">
      <c r="A692" s="28"/>
      <c r="B692" s="23"/>
      <c r="C692" s="23"/>
      <c r="D692" s="137"/>
      <c r="E692" s="147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</row>
    <row r="693" spans="1:17" ht="12.75" customHeight="1" x14ac:dyDescent="0.25">
      <c r="A693" s="28"/>
      <c r="B693" s="23"/>
      <c r="C693" s="23"/>
      <c r="D693" s="137"/>
      <c r="E693" s="147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</row>
    <row r="694" spans="1:17" ht="12.75" customHeight="1" x14ac:dyDescent="0.25">
      <c r="A694" s="28"/>
      <c r="B694" s="23"/>
      <c r="C694" s="23"/>
      <c r="D694" s="137"/>
      <c r="E694" s="147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</row>
    <row r="695" spans="1:17" ht="12.75" customHeight="1" x14ac:dyDescent="0.25">
      <c r="A695" s="28"/>
      <c r="B695" s="23"/>
      <c r="C695" s="23"/>
      <c r="D695" s="137"/>
      <c r="E695" s="147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</row>
    <row r="696" spans="1:17" ht="12.75" customHeight="1" x14ac:dyDescent="0.25">
      <c r="A696" s="28"/>
      <c r="B696" s="23"/>
      <c r="C696" s="23"/>
      <c r="D696" s="137"/>
      <c r="E696" s="147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</row>
    <row r="697" spans="1:17" ht="12.75" customHeight="1" x14ac:dyDescent="0.25">
      <c r="A697" s="28"/>
      <c r="B697" s="23"/>
      <c r="C697" s="23"/>
      <c r="D697" s="137"/>
      <c r="E697" s="147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</row>
    <row r="698" spans="1:17" ht="12.75" customHeight="1" x14ac:dyDescent="0.25">
      <c r="A698" s="28"/>
      <c r="B698" s="23"/>
      <c r="C698" s="23"/>
      <c r="D698" s="137"/>
      <c r="E698" s="147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</row>
    <row r="699" spans="1:17" ht="12.75" customHeight="1" x14ac:dyDescent="0.25">
      <c r="A699" s="28"/>
      <c r="B699" s="23"/>
      <c r="C699" s="23"/>
      <c r="D699" s="137"/>
      <c r="E699" s="147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</row>
    <row r="700" spans="1:17" ht="12.75" customHeight="1" x14ac:dyDescent="0.25">
      <c r="A700" s="28"/>
      <c r="B700" s="23"/>
      <c r="C700" s="23"/>
      <c r="D700" s="137"/>
      <c r="E700" s="147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</row>
    <row r="701" spans="1:17" ht="12.75" customHeight="1" x14ac:dyDescent="0.25">
      <c r="A701" s="28"/>
      <c r="B701" s="23"/>
      <c r="C701" s="23"/>
      <c r="D701" s="137"/>
      <c r="E701" s="147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</row>
    <row r="702" spans="1:17" ht="12.75" customHeight="1" x14ac:dyDescent="0.25">
      <c r="A702" s="28"/>
      <c r="B702" s="23"/>
      <c r="C702" s="23"/>
      <c r="D702" s="137"/>
      <c r="E702" s="147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</row>
    <row r="703" spans="1:17" ht="12.75" customHeight="1" x14ac:dyDescent="0.25">
      <c r="A703" s="28"/>
      <c r="B703" s="23"/>
      <c r="C703" s="23"/>
      <c r="D703" s="137"/>
      <c r="E703" s="147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</row>
    <row r="704" spans="1:17" ht="12.75" customHeight="1" x14ac:dyDescent="0.25">
      <c r="A704" s="28"/>
      <c r="B704" s="23"/>
      <c r="C704" s="23"/>
      <c r="D704" s="137"/>
      <c r="E704" s="147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</row>
    <row r="705" spans="1:17" ht="12.75" customHeight="1" x14ac:dyDescent="0.25">
      <c r="A705" s="28"/>
      <c r="B705" s="23"/>
      <c r="C705" s="23"/>
      <c r="D705" s="137"/>
      <c r="E705" s="147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</row>
    <row r="706" spans="1:17" ht="12.75" customHeight="1" x14ac:dyDescent="0.25">
      <c r="A706" s="28"/>
      <c r="B706" s="23"/>
      <c r="C706" s="23"/>
      <c r="D706" s="137"/>
      <c r="E706" s="147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</row>
    <row r="707" spans="1:17" ht="12.75" customHeight="1" x14ac:dyDescent="0.25">
      <c r="A707" s="28"/>
      <c r="B707" s="23"/>
      <c r="C707" s="23"/>
      <c r="D707" s="137"/>
      <c r="E707" s="147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</row>
    <row r="708" spans="1:17" ht="12.75" customHeight="1" x14ac:dyDescent="0.25">
      <c r="A708" s="28"/>
      <c r="B708" s="23"/>
      <c r="C708" s="23"/>
      <c r="D708" s="137"/>
      <c r="E708" s="147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</row>
    <row r="709" spans="1:17" ht="12.75" customHeight="1" x14ac:dyDescent="0.25">
      <c r="A709" s="28"/>
      <c r="B709" s="23"/>
      <c r="C709" s="23"/>
      <c r="D709" s="137"/>
      <c r="E709" s="147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</row>
    <row r="710" spans="1:17" ht="12.75" customHeight="1" x14ac:dyDescent="0.25">
      <c r="A710" s="28"/>
      <c r="B710" s="23"/>
      <c r="C710" s="23"/>
      <c r="D710" s="137"/>
      <c r="E710" s="147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</row>
    <row r="711" spans="1:17" ht="12.75" customHeight="1" x14ac:dyDescent="0.25">
      <c r="A711" s="28"/>
      <c r="B711" s="23"/>
      <c r="C711" s="23"/>
      <c r="D711" s="137"/>
      <c r="E711" s="147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</row>
    <row r="712" spans="1:17" ht="12.75" customHeight="1" x14ac:dyDescent="0.25">
      <c r="A712" s="28"/>
      <c r="B712" s="23"/>
      <c r="C712" s="23"/>
      <c r="D712" s="137"/>
      <c r="E712" s="147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</row>
    <row r="713" spans="1:17" ht="12.75" customHeight="1" x14ac:dyDescent="0.25">
      <c r="A713" s="28"/>
      <c r="B713" s="23"/>
      <c r="C713" s="23"/>
      <c r="D713" s="137"/>
      <c r="E713" s="147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</row>
    <row r="714" spans="1:17" ht="12.75" customHeight="1" x14ac:dyDescent="0.25">
      <c r="A714" s="28"/>
      <c r="B714" s="23"/>
      <c r="C714" s="23"/>
      <c r="D714" s="137"/>
      <c r="E714" s="147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</row>
    <row r="715" spans="1:17" ht="12.75" customHeight="1" x14ac:dyDescent="0.25">
      <c r="A715" s="28"/>
      <c r="B715" s="23"/>
      <c r="C715" s="23"/>
      <c r="D715" s="137"/>
      <c r="E715" s="147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</row>
    <row r="716" spans="1:17" ht="12.75" customHeight="1" x14ac:dyDescent="0.25">
      <c r="A716" s="28"/>
      <c r="B716" s="23"/>
      <c r="C716" s="23"/>
      <c r="D716" s="137"/>
      <c r="E716" s="147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</row>
    <row r="717" spans="1:17" ht="12.75" customHeight="1" x14ac:dyDescent="0.25">
      <c r="A717" s="28"/>
      <c r="B717" s="23"/>
      <c r="C717" s="23"/>
      <c r="D717" s="137"/>
      <c r="E717" s="147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</row>
    <row r="718" spans="1:17" ht="12.75" customHeight="1" x14ac:dyDescent="0.25">
      <c r="A718" s="28"/>
      <c r="B718" s="23"/>
      <c r="C718" s="23"/>
      <c r="D718" s="137"/>
      <c r="E718" s="147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</row>
    <row r="719" spans="1:17" ht="12.75" customHeight="1" x14ac:dyDescent="0.25">
      <c r="A719" s="28"/>
      <c r="B719" s="23"/>
      <c r="C719" s="23"/>
      <c r="D719" s="137"/>
      <c r="E719" s="147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</row>
    <row r="720" spans="1:17" ht="12.75" customHeight="1" x14ac:dyDescent="0.25">
      <c r="A720" s="28"/>
      <c r="B720" s="23"/>
      <c r="C720" s="23"/>
      <c r="D720" s="137"/>
      <c r="E720" s="147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</row>
    <row r="721" spans="1:17" ht="12.75" customHeight="1" x14ac:dyDescent="0.25">
      <c r="A721" s="28"/>
      <c r="B721" s="23"/>
      <c r="C721" s="23"/>
      <c r="D721" s="137"/>
      <c r="E721" s="147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</row>
    <row r="722" spans="1:17" ht="12.75" customHeight="1" x14ac:dyDescent="0.25">
      <c r="A722" s="28"/>
      <c r="B722" s="23"/>
      <c r="C722" s="23"/>
      <c r="D722" s="137"/>
      <c r="E722" s="147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</row>
    <row r="723" spans="1:17" ht="12.75" customHeight="1" x14ac:dyDescent="0.25">
      <c r="A723" s="28"/>
      <c r="B723" s="23"/>
      <c r="C723" s="23"/>
      <c r="D723" s="137"/>
      <c r="E723" s="147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</row>
    <row r="724" spans="1:17" ht="12.75" customHeight="1" x14ac:dyDescent="0.25">
      <c r="A724" s="28"/>
      <c r="B724" s="23"/>
      <c r="C724" s="23"/>
      <c r="D724" s="137"/>
      <c r="E724" s="147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</row>
    <row r="725" spans="1:17" ht="12.75" customHeight="1" x14ac:dyDescent="0.25">
      <c r="A725" s="28"/>
      <c r="B725" s="23"/>
      <c r="C725" s="23"/>
      <c r="D725" s="137"/>
      <c r="E725" s="147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</row>
    <row r="726" spans="1:17" ht="12.75" customHeight="1" x14ac:dyDescent="0.25">
      <c r="A726" s="28"/>
      <c r="B726" s="23"/>
      <c r="C726" s="23"/>
      <c r="D726" s="137"/>
      <c r="E726" s="147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</row>
    <row r="727" spans="1:17" ht="12.75" customHeight="1" x14ac:dyDescent="0.25">
      <c r="A727" s="28"/>
      <c r="B727" s="23"/>
      <c r="C727" s="23"/>
      <c r="D727" s="137"/>
      <c r="E727" s="147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</row>
    <row r="728" spans="1:17" ht="12.75" customHeight="1" x14ac:dyDescent="0.25">
      <c r="A728" s="28"/>
      <c r="B728" s="23"/>
      <c r="C728" s="23"/>
      <c r="D728" s="137"/>
      <c r="E728" s="147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</row>
    <row r="729" spans="1:17" ht="12.75" customHeight="1" x14ac:dyDescent="0.25">
      <c r="A729" s="28"/>
      <c r="B729" s="23"/>
      <c r="C729" s="23"/>
      <c r="D729" s="137"/>
      <c r="E729" s="147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</row>
    <row r="730" spans="1:17" ht="12.75" customHeight="1" x14ac:dyDescent="0.25">
      <c r="A730" s="28"/>
      <c r="B730" s="23"/>
      <c r="C730" s="23"/>
      <c r="D730" s="137"/>
      <c r="E730" s="147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</row>
    <row r="731" spans="1:17" ht="12.75" customHeight="1" x14ac:dyDescent="0.25">
      <c r="A731" s="28"/>
      <c r="B731" s="23"/>
      <c r="C731" s="23"/>
      <c r="D731" s="137"/>
      <c r="E731" s="147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</row>
    <row r="732" spans="1:17" ht="12.75" customHeight="1" x14ac:dyDescent="0.25">
      <c r="A732" s="28"/>
      <c r="B732" s="23"/>
      <c r="C732" s="23"/>
      <c r="D732" s="137"/>
      <c r="E732" s="147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</row>
    <row r="733" spans="1:17" ht="12.75" customHeight="1" x14ac:dyDescent="0.25">
      <c r="A733" s="28"/>
      <c r="B733" s="23"/>
      <c r="C733" s="23"/>
      <c r="D733" s="137"/>
      <c r="E733" s="147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</row>
    <row r="734" spans="1:17" ht="12.75" customHeight="1" x14ac:dyDescent="0.25">
      <c r="A734" s="28"/>
      <c r="B734" s="23"/>
      <c r="C734" s="23"/>
      <c r="D734" s="137"/>
      <c r="E734" s="147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</row>
    <row r="735" spans="1:17" ht="12.75" customHeight="1" x14ac:dyDescent="0.25">
      <c r="A735" s="28"/>
      <c r="B735" s="23"/>
      <c r="C735" s="23"/>
      <c r="D735" s="137"/>
      <c r="E735" s="147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</row>
    <row r="736" spans="1:17" ht="12.75" customHeight="1" x14ac:dyDescent="0.25">
      <c r="A736" s="28"/>
      <c r="B736" s="23"/>
      <c r="C736" s="23"/>
      <c r="D736" s="137"/>
      <c r="E736" s="147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</row>
    <row r="737" spans="1:17" ht="12.75" customHeight="1" x14ac:dyDescent="0.25">
      <c r="A737" s="28"/>
      <c r="B737" s="23"/>
      <c r="C737" s="23"/>
      <c r="D737" s="137"/>
      <c r="E737" s="147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</row>
    <row r="738" spans="1:17" ht="12.75" customHeight="1" x14ac:dyDescent="0.25">
      <c r="A738" s="28"/>
      <c r="B738" s="23"/>
      <c r="C738" s="23"/>
      <c r="D738" s="137"/>
      <c r="E738" s="147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</row>
    <row r="739" spans="1:17" ht="12.75" customHeight="1" x14ac:dyDescent="0.25">
      <c r="A739" s="28"/>
      <c r="B739" s="23"/>
      <c r="C739" s="23"/>
      <c r="D739" s="137"/>
      <c r="E739" s="147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</row>
    <row r="740" spans="1:17" ht="12.75" customHeight="1" x14ac:dyDescent="0.25">
      <c r="A740" s="28"/>
      <c r="B740" s="23"/>
      <c r="C740" s="23"/>
      <c r="D740" s="137"/>
      <c r="E740" s="147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</row>
    <row r="741" spans="1:17" ht="12.75" customHeight="1" x14ac:dyDescent="0.25">
      <c r="A741" s="28"/>
      <c r="B741" s="23"/>
      <c r="C741" s="23"/>
      <c r="D741" s="137"/>
      <c r="E741" s="147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</row>
    <row r="742" spans="1:17" ht="12.75" customHeight="1" x14ac:dyDescent="0.25">
      <c r="A742" s="28"/>
      <c r="B742" s="23"/>
      <c r="C742" s="23"/>
      <c r="D742" s="137"/>
      <c r="E742" s="147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</row>
    <row r="743" spans="1:17" ht="12.75" customHeight="1" x14ac:dyDescent="0.25">
      <c r="A743" s="28"/>
      <c r="B743" s="23"/>
      <c r="C743" s="23"/>
      <c r="D743" s="137"/>
      <c r="E743" s="147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</row>
    <row r="744" spans="1:17" ht="12.75" customHeight="1" x14ac:dyDescent="0.25">
      <c r="A744" s="28"/>
      <c r="B744" s="23"/>
      <c r="C744" s="23"/>
      <c r="D744" s="137"/>
      <c r="E744" s="147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</row>
    <row r="745" spans="1:17" ht="12.75" customHeight="1" x14ac:dyDescent="0.25">
      <c r="A745" s="28"/>
      <c r="B745" s="23"/>
      <c r="C745" s="23"/>
      <c r="D745" s="137"/>
      <c r="E745" s="147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</row>
    <row r="746" spans="1:17" ht="12.75" customHeight="1" x14ac:dyDescent="0.25">
      <c r="A746" s="28"/>
      <c r="B746" s="23"/>
      <c r="C746" s="23"/>
      <c r="D746" s="137"/>
      <c r="E746" s="147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</row>
    <row r="747" spans="1:17" ht="12.75" customHeight="1" x14ac:dyDescent="0.25">
      <c r="A747" s="28"/>
      <c r="B747" s="23"/>
      <c r="C747" s="23"/>
      <c r="D747" s="137"/>
      <c r="E747" s="147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</row>
    <row r="748" spans="1:17" ht="12.75" customHeight="1" x14ac:dyDescent="0.25">
      <c r="A748" s="28"/>
      <c r="B748" s="23"/>
      <c r="C748" s="23"/>
      <c r="D748" s="137"/>
      <c r="E748" s="147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</row>
    <row r="749" spans="1:17" ht="12.75" customHeight="1" x14ac:dyDescent="0.25">
      <c r="A749" s="28"/>
      <c r="B749" s="23"/>
      <c r="C749" s="23"/>
      <c r="D749" s="137"/>
      <c r="E749" s="147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</row>
    <row r="750" spans="1:17" ht="12.75" customHeight="1" x14ac:dyDescent="0.25">
      <c r="A750" s="28"/>
      <c r="B750" s="23"/>
      <c r="C750" s="23"/>
      <c r="D750" s="137"/>
      <c r="E750" s="147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</row>
    <row r="751" spans="1:17" ht="12.75" customHeight="1" x14ac:dyDescent="0.25">
      <c r="A751" s="28"/>
      <c r="B751" s="23"/>
      <c r="C751" s="23"/>
      <c r="D751" s="137"/>
      <c r="E751" s="147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</row>
    <row r="752" spans="1:17" ht="12.75" customHeight="1" x14ac:dyDescent="0.25">
      <c r="A752" s="28"/>
      <c r="B752" s="23"/>
      <c r="C752" s="23"/>
      <c r="D752" s="137"/>
      <c r="E752" s="147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</row>
    <row r="753" spans="1:17" ht="12.75" customHeight="1" x14ac:dyDescent="0.25">
      <c r="A753" s="28"/>
      <c r="B753" s="23"/>
      <c r="C753" s="23"/>
      <c r="D753" s="137"/>
      <c r="E753" s="147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</row>
    <row r="754" spans="1:17" ht="12.75" customHeight="1" x14ac:dyDescent="0.25">
      <c r="A754" s="28"/>
      <c r="B754" s="23"/>
      <c r="C754" s="23"/>
      <c r="D754" s="137"/>
      <c r="E754" s="147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</row>
    <row r="755" spans="1:17" ht="12.75" customHeight="1" x14ac:dyDescent="0.25">
      <c r="A755" s="28"/>
      <c r="B755" s="23"/>
      <c r="C755" s="23"/>
      <c r="D755" s="137"/>
      <c r="E755" s="147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</row>
    <row r="756" spans="1:17" ht="12.75" customHeight="1" x14ac:dyDescent="0.25">
      <c r="A756" s="28"/>
      <c r="B756" s="23"/>
      <c r="C756" s="23"/>
      <c r="D756" s="137"/>
      <c r="E756" s="147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</row>
    <row r="757" spans="1:17" ht="12.75" customHeight="1" x14ac:dyDescent="0.25">
      <c r="A757" s="28"/>
      <c r="B757" s="23"/>
      <c r="C757" s="23"/>
      <c r="D757" s="137"/>
      <c r="E757" s="147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</row>
    <row r="758" spans="1:17" ht="12.75" customHeight="1" x14ac:dyDescent="0.25">
      <c r="A758" s="28"/>
      <c r="B758" s="23"/>
      <c r="C758" s="23"/>
      <c r="D758" s="137"/>
      <c r="E758" s="147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</row>
    <row r="759" spans="1:17" ht="12.75" customHeight="1" x14ac:dyDescent="0.25">
      <c r="A759" s="28"/>
      <c r="B759" s="23"/>
      <c r="C759" s="23"/>
      <c r="D759" s="137"/>
      <c r="E759" s="147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</row>
    <row r="760" spans="1:17" ht="12.75" customHeight="1" x14ac:dyDescent="0.25">
      <c r="A760" s="28"/>
      <c r="B760" s="23"/>
      <c r="C760" s="23"/>
      <c r="D760" s="137"/>
      <c r="E760" s="147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</row>
    <row r="761" spans="1:17" ht="12.75" customHeight="1" x14ac:dyDescent="0.25">
      <c r="A761" s="28"/>
      <c r="B761" s="23"/>
      <c r="C761" s="23"/>
      <c r="D761" s="137"/>
      <c r="E761" s="147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</row>
    <row r="762" spans="1:17" ht="12.75" customHeight="1" x14ac:dyDescent="0.25">
      <c r="A762" s="28"/>
      <c r="B762" s="23"/>
      <c r="C762" s="23"/>
      <c r="D762" s="137"/>
      <c r="E762" s="147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</row>
    <row r="763" spans="1:17" ht="12.75" customHeight="1" x14ac:dyDescent="0.25">
      <c r="A763" s="28"/>
      <c r="B763" s="23"/>
      <c r="C763" s="23"/>
      <c r="D763" s="137"/>
      <c r="E763" s="147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</row>
    <row r="764" spans="1:17" ht="12.75" customHeight="1" x14ac:dyDescent="0.25">
      <c r="A764" s="28"/>
      <c r="B764" s="23"/>
      <c r="C764" s="23"/>
      <c r="D764" s="137"/>
      <c r="E764" s="147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</row>
    <row r="765" spans="1:17" ht="12.75" customHeight="1" x14ac:dyDescent="0.25">
      <c r="A765" s="28"/>
      <c r="B765" s="23"/>
      <c r="C765" s="23"/>
      <c r="D765" s="137"/>
      <c r="E765" s="147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</row>
    <row r="766" spans="1:17" ht="12.75" customHeight="1" x14ac:dyDescent="0.25">
      <c r="A766" s="28"/>
      <c r="B766" s="23"/>
      <c r="C766" s="23"/>
      <c r="D766" s="137"/>
      <c r="E766" s="147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</row>
    <row r="767" spans="1:17" ht="12.75" customHeight="1" x14ac:dyDescent="0.25">
      <c r="A767" s="28"/>
      <c r="B767" s="23"/>
      <c r="C767" s="23"/>
      <c r="D767" s="137"/>
      <c r="E767" s="147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</row>
    <row r="768" spans="1:17" ht="12.75" customHeight="1" x14ac:dyDescent="0.25">
      <c r="A768" s="28"/>
      <c r="B768" s="23"/>
      <c r="C768" s="23"/>
      <c r="D768" s="137"/>
      <c r="E768" s="147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</row>
    <row r="769" spans="1:17" ht="12.75" customHeight="1" x14ac:dyDescent="0.25">
      <c r="A769" s="28"/>
      <c r="B769" s="23"/>
      <c r="C769" s="23"/>
      <c r="D769" s="137"/>
      <c r="E769" s="147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</row>
    <row r="770" spans="1:17" ht="12.75" customHeight="1" x14ac:dyDescent="0.25">
      <c r="A770" s="28"/>
      <c r="B770" s="23"/>
      <c r="C770" s="23"/>
      <c r="D770" s="137"/>
      <c r="E770" s="147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</row>
    <row r="771" spans="1:17" ht="12.75" customHeight="1" x14ac:dyDescent="0.25">
      <c r="A771" s="28"/>
      <c r="B771" s="23"/>
      <c r="C771" s="23"/>
      <c r="D771" s="137"/>
      <c r="E771" s="147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</row>
    <row r="772" spans="1:17" ht="12.75" customHeight="1" x14ac:dyDescent="0.25">
      <c r="A772" s="28"/>
      <c r="B772" s="23"/>
      <c r="C772" s="23"/>
      <c r="D772" s="137"/>
      <c r="E772" s="147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</row>
    <row r="773" spans="1:17" ht="12.75" customHeight="1" x14ac:dyDescent="0.25">
      <c r="A773" s="28"/>
      <c r="B773" s="23"/>
      <c r="C773" s="23"/>
      <c r="D773" s="137"/>
      <c r="E773" s="147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</row>
    <row r="774" spans="1:17" ht="12.75" customHeight="1" x14ac:dyDescent="0.25">
      <c r="A774" s="28"/>
      <c r="B774" s="23"/>
      <c r="C774" s="23"/>
      <c r="D774" s="137"/>
      <c r="E774" s="147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</row>
    <row r="775" spans="1:17" ht="12.75" customHeight="1" x14ac:dyDescent="0.25">
      <c r="A775" s="28"/>
      <c r="B775" s="23"/>
      <c r="C775" s="23"/>
      <c r="D775" s="137"/>
      <c r="E775" s="147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</row>
    <row r="776" spans="1:17" ht="12.75" customHeight="1" x14ac:dyDescent="0.25">
      <c r="A776" s="28"/>
      <c r="B776" s="23"/>
      <c r="C776" s="23"/>
      <c r="D776" s="137"/>
      <c r="E776" s="147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</row>
    <row r="777" spans="1:17" ht="12.75" customHeight="1" x14ac:dyDescent="0.25">
      <c r="A777" s="28"/>
      <c r="B777" s="23"/>
      <c r="C777" s="23"/>
      <c r="D777" s="137"/>
      <c r="E777" s="147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</row>
    <row r="778" spans="1:17" ht="12.75" customHeight="1" x14ac:dyDescent="0.25">
      <c r="A778" s="28"/>
      <c r="B778" s="23"/>
      <c r="C778" s="23"/>
      <c r="D778" s="137"/>
      <c r="E778" s="147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</row>
    <row r="779" spans="1:17" ht="12.75" customHeight="1" x14ac:dyDescent="0.25">
      <c r="A779" s="28"/>
      <c r="B779" s="23"/>
      <c r="C779" s="23"/>
      <c r="D779" s="137"/>
      <c r="E779" s="147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</row>
    <row r="780" spans="1:17" ht="12.75" customHeight="1" x14ac:dyDescent="0.25">
      <c r="A780" s="28"/>
      <c r="B780" s="23"/>
      <c r="C780" s="23"/>
      <c r="D780" s="137"/>
      <c r="E780" s="147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</row>
    <row r="781" spans="1:17" ht="12.75" customHeight="1" x14ac:dyDescent="0.25">
      <c r="A781" s="28"/>
      <c r="B781" s="23"/>
      <c r="C781" s="23"/>
      <c r="D781" s="137"/>
      <c r="E781" s="147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</row>
    <row r="782" spans="1:17" ht="12.75" customHeight="1" x14ac:dyDescent="0.25">
      <c r="A782" s="28"/>
      <c r="B782" s="23"/>
      <c r="C782" s="23"/>
      <c r="D782" s="137"/>
      <c r="E782" s="147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</row>
    <row r="783" spans="1:17" ht="12.75" customHeight="1" x14ac:dyDescent="0.25">
      <c r="A783" s="28"/>
      <c r="B783" s="23"/>
      <c r="C783" s="23"/>
      <c r="D783" s="137"/>
      <c r="E783" s="147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</row>
    <row r="784" spans="1:17" ht="12.75" customHeight="1" x14ac:dyDescent="0.25">
      <c r="A784" s="28"/>
      <c r="B784" s="23"/>
      <c r="C784" s="23"/>
      <c r="D784" s="137"/>
      <c r="E784" s="147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</row>
    <row r="785" spans="1:17" ht="12.75" customHeight="1" x14ac:dyDescent="0.25">
      <c r="A785" s="28"/>
      <c r="B785" s="23"/>
      <c r="C785" s="23"/>
      <c r="D785" s="137"/>
      <c r="E785" s="147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</row>
    <row r="786" spans="1:17" ht="12.75" customHeight="1" x14ac:dyDescent="0.25">
      <c r="A786" s="28"/>
      <c r="B786" s="23"/>
      <c r="C786" s="23"/>
      <c r="D786" s="137"/>
      <c r="E786" s="147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</row>
    <row r="787" spans="1:17" ht="12.75" customHeight="1" x14ac:dyDescent="0.25">
      <c r="A787" s="28"/>
      <c r="B787" s="23"/>
      <c r="C787" s="23"/>
      <c r="D787" s="137"/>
      <c r="E787" s="147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</row>
    <row r="788" spans="1:17" ht="12.75" customHeight="1" x14ac:dyDescent="0.25">
      <c r="A788" s="28"/>
      <c r="B788" s="23"/>
      <c r="C788" s="23"/>
      <c r="D788" s="137"/>
      <c r="E788" s="147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</row>
    <row r="789" spans="1:17" ht="12.75" customHeight="1" x14ac:dyDescent="0.25">
      <c r="A789" s="28"/>
      <c r="B789" s="23"/>
      <c r="C789" s="23"/>
      <c r="D789" s="137"/>
      <c r="E789" s="147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</row>
    <row r="790" spans="1:17" ht="12.75" customHeight="1" x14ac:dyDescent="0.25">
      <c r="A790" s="28"/>
      <c r="B790" s="23"/>
      <c r="C790" s="23"/>
      <c r="D790" s="137"/>
      <c r="E790" s="147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</row>
    <row r="791" spans="1:17" ht="12.75" customHeight="1" x14ac:dyDescent="0.25">
      <c r="A791" s="28"/>
      <c r="B791" s="23"/>
      <c r="C791" s="23"/>
      <c r="D791" s="137"/>
      <c r="E791" s="147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</row>
    <row r="792" spans="1:17" ht="12.75" customHeight="1" x14ac:dyDescent="0.25">
      <c r="A792" s="28"/>
      <c r="B792" s="23"/>
      <c r="C792" s="23"/>
      <c r="D792" s="137"/>
      <c r="E792" s="147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</row>
    <row r="793" spans="1:17" ht="12.75" customHeight="1" x14ac:dyDescent="0.25">
      <c r="A793" s="28"/>
      <c r="B793" s="23"/>
      <c r="C793" s="23"/>
      <c r="D793" s="137"/>
      <c r="E793" s="147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</row>
    <row r="794" spans="1:17" ht="12.75" customHeight="1" x14ac:dyDescent="0.25">
      <c r="A794" s="28"/>
      <c r="B794" s="23"/>
      <c r="C794" s="23"/>
      <c r="D794" s="137"/>
      <c r="E794" s="147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</row>
    <row r="795" spans="1:17" ht="12.75" customHeight="1" x14ac:dyDescent="0.25">
      <c r="A795" s="28"/>
      <c r="B795" s="23"/>
      <c r="C795" s="23"/>
      <c r="D795" s="137"/>
      <c r="E795" s="147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</row>
    <row r="796" spans="1:17" ht="12.75" customHeight="1" x14ac:dyDescent="0.25">
      <c r="A796" s="28"/>
      <c r="B796" s="23"/>
      <c r="C796" s="23"/>
      <c r="D796" s="137"/>
      <c r="E796" s="147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</row>
    <row r="797" spans="1:17" ht="12.75" customHeight="1" x14ac:dyDescent="0.25">
      <c r="A797" s="28"/>
      <c r="B797" s="23"/>
      <c r="C797" s="23"/>
      <c r="D797" s="137"/>
      <c r="E797" s="147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</row>
    <row r="798" spans="1:17" ht="12.75" customHeight="1" x14ac:dyDescent="0.25">
      <c r="A798" s="28"/>
      <c r="B798" s="23"/>
      <c r="C798" s="23"/>
      <c r="D798" s="137"/>
      <c r="E798" s="147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</row>
    <row r="799" spans="1:17" ht="12.75" customHeight="1" x14ac:dyDescent="0.25">
      <c r="A799" s="28"/>
      <c r="B799" s="23"/>
      <c r="C799" s="23"/>
      <c r="D799" s="137"/>
      <c r="E799" s="147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</row>
    <row r="800" spans="1:17" ht="12.75" customHeight="1" x14ac:dyDescent="0.25">
      <c r="A800" s="28"/>
      <c r="B800" s="23"/>
      <c r="C800" s="23"/>
      <c r="D800" s="137"/>
      <c r="E800" s="147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</row>
    <row r="801" spans="1:17" ht="12.75" customHeight="1" x14ac:dyDescent="0.25">
      <c r="A801" s="28"/>
      <c r="B801" s="23"/>
      <c r="C801" s="23"/>
      <c r="D801" s="137"/>
      <c r="E801" s="147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</row>
    <row r="802" spans="1:17" ht="12.75" customHeight="1" x14ac:dyDescent="0.25">
      <c r="A802" s="28"/>
      <c r="B802" s="23"/>
      <c r="C802" s="23"/>
      <c r="D802" s="137"/>
      <c r="E802" s="147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</row>
    <row r="803" spans="1:17" ht="12.75" customHeight="1" x14ac:dyDescent="0.25">
      <c r="A803" s="28"/>
      <c r="B803" s="23"/>
      <c r="C803" s="23"/>
      <c r="D803" s="137"/>
      <c r="E803" s="147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</row>
    <row r="804" spans="1:17" ht="12.75" customHeight="1" x14ac:dyDescent="0.25">
      <c r="A804" s="28"/>
      <c r="B804" s="23"/>
      <c r="C804" s="23"/>
      <c r="D804" s="137"/>
      <c r="E804" s="147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</row>
    <row r="805" spans="1:17" ht="12.75" customHeight="1" x14ac:dyDescent="0.25">
      <c r="A805" s="28"/>
      <c r="B805" s="23"/>
      <c r="C805" s="23"/>
      <c r="D805" s="137"/>
      <c r="E805" s="147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</row>
    <row r="806" spans="1:17" ht="12.75" customHeight="1" x14ac:dyDescent="0.25">
      <c r="A806" s="28"/>
      <c r="B806" s="23"/>
      <c r="C806" s="23"/>
      <c r="D806" s="137"/>
      <c r="E806" s="147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</row>
    <row r="807" spans="1:17" ht="12.75" customHeight="1" x14ac:dyDescent="0.25">
      <c r="A807" s="28"/>
      <c r="B807" s="23"/>
      <c r="C807" s="23"/>
      <c r="D807" s="137"/>
      <c r="E807" s="147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</row>
    <row r="808" spans="1:17" ht="12.75" customHeight="1" x14ac:dyDescent="0.25">
      <c r="A808" s="28"/>
      <c r="B808" s="23"/>
      <c r="C808" s="23"/>
      <c r="D808" s="137"/>
      <c r="E808" s="147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</row>
    <row r="809" spans="1:17" ht="12.75" customHeight="1" x14ac:dyDescent="0.25">
      <c r="A809" s="28"/>
      <c r="B809" s="23"/>
      <c r="C809" s="23"/>
      <c r="D809" s="137"/>
      <c r="E809" s="147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</row>
    <row r="810" spans="1:17" ht="12.75" customHeight="1" x14ac:dyDescent="0.25">
      <c r="A810" s="28"/>
      <c r="B810" s="23"/>
      <c r="C810" s="23"/>
      <c r="D810" s="137"/>
      <c r="E810" s="147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</row>
    <row r="811" spans="1:17" ht="12.75" customHeight="1" x14ac:dyDescent="0.25">
      <c r="A811" s="28"/>
      <c r="B811" s="23"/>
      <c r="C811" s="23"/>
      <c r="D811" s="137"/>
      <c r="E811" s="147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</row>
    <row r="812" spans="1:17" ht="12.75" customHeight="1" x14ac:dyDescent="0.25">
      <c r="A812" s="28"/>
      <c r="B812" s="23"/>
      <c r="C812" s="23"/>
      <c r="D812" s="137"/>
      <c r="E812" s="147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</row>
    <row r="813" spans="1:17" ht="12.75" customHeight="1" x14ac:dyDescent="0.25">
      <c r="A813" s="28"/>
      <c r="B813" s="23"/>
      <c r="C813" s="23"/>
      <c r="D813" s="137"/>
      <c r="E813" s="147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</row>
    <row r="814" spans="1:17" ht="12.75" customHeight="1" x14ac:dyDescent="0.25">
      <c r="A814" s="28"/>
      <c r="B814" s="23"/>
      <c r="C814" s="23"/>
      <c r="D814" s="137"/>
      <c r="E814" s="147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</row>
    <row r="815" spans="1:17" ht="12.75" customHeight="1" x14ac:dyDescent="0.25">
      <c r="A815" s="28"/>
      <c r="B815" s="23"/>
      <c r="C815" s="23"/>
      <c r="D815" s="137"/>
      <c r="E815" s="147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</row>
    <row r="816" spans="1:17" ht="12.75" customHeight="1" x14ac:dyDescent="0.25">
      <c r="A816" s="28"/>
      <c r="B816" s="23"/>
      <c r="C816" s="23"/>
      <c r="D816" s="137"/>
      <c r="E816" s="147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</row>
    <row r="817" spans="1:17" ht="12.75" customHeight="1" x14ac:dyDescent="0.25">
      <c r="A817" s="28"/>
      <c r="B817" s="23"/>
      <c r="C817" s="23"/>
      <c r="D817" s="137"/>
      <c r="E817" s="147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</row>
    <row r="818" spans="1:17" ht="12.75" customHeight="1" x14ac:dyDescent="0.25">
      <c r="A818" s="28"/>
      <c r="B818" s="23"/>
      <c r="C818" s="23"/>
      <c r="D818" s="137"/>
      <c r="E818" s="147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</row>
    <row r="819" spans="1:17" ht="12.75" customHeight="1" x14ac:dyDescent="0.25">
      <c r="A819" s="28"/>
      <c r="B819" s="23"/>
      <c r="C819" s="23"/>
      <c r="D819" s="137"/>
      <c r="E819" s="147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</row>
    <row r="820" spans="1:17" ht="12.75" customHeight="1" x14ac:dyDescent="0.25">
      <c r="A820" s="28"/>
      <c r="B820" s="23"/>
      <c r="C820" s="23"/>
      <c r="D820" s="137"/>
      <c r="E820" s="147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</row>
    <row r="821" spans="1:17" ht="12.75" customHeight="1" x14ac:dyDescent="0.25">
      <c r="A821" s="28"/>
      <c r="B821" s="23"/>
      <c r="C821" s="23"/>
      <c r="D821" s="137"/>
      <c r="E821" s="147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</row>
    <row r="822" spans="1:17" ht="12.75" customHeight="1" x14ac:dyDescent="0.25">
      <c r="A822" s="28"/>
      <c r="B822" s="23"/>
      <c r="C822" s="23"/>
      <c r="D822" s="137"/>
      <c r="E822" s="147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</row>
    <row r="823" spans="1:17" ht="12.75" customHeight="1" x14ac:dyDescent="0.25">
      <c r="A823" s="28"/>
      <c r="B823" s="23"/>
      <c r="C823" s="23"/>
      <c r="D823" s="137"/>
      <c r="E823" s="147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</row>
    <row r="824" spans="1:17" ht="12.75" customHeight="1" x14ac:dyDescent="0.25">
      <c r="A824" s="28"/>
      <c r="B824" s="23"/>
      <c r="C824" s="23"/>
      <c r="D824" s="137"/>
      <c r="E824" s="147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</row>
    <row r="825" spans="1:17" ht="12.75" customHeight="1" x14ac:dyDescent="0.25">
      <c r="A825" s="28"/>
      <c r="B825" s="23"/>
      <c r="C825" s="23"/>
      <c r="D825" s="137"/>
      <c r="E825" s="147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</row>
    <row r="826" spans="1:17" ht="12.75" customHeight="1" x14ac:dyDescent="0.25">
      <c r="A826" s="28"/>
      <c r="B826" s="23"/>
      <c r="C826" s="23"/>
      <c r="D826" s="137"/>
      <c r="E826" s="147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</row>
    <row r="827" spans="1:17" ht="12.75" customHeight="1" x14ac:dyDescent="0.25">
      <c r="A827" s="28"/>
      <c r="B827" s="23"/>
      <c r="C827" s="23"/>
      <c r="D827" s="137"/>
      <c r="E827" s="147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</row>
    <row r="828" spans="1:17" ht="12.75" customHeight="1" x14ac:dyDescent="0.25">
      <c r="A828" s="28"/>
      <c r="B828" s="23"/>
      <c r="C828" s="23"/>
      <c r="D828" s="137"/>
      <c r="E828" s="147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</row>
    <row r="829" spans="1:17" ht="12.75" customHeight="1" x14ac:dyDescent="0.25">
      <c r="A829" s="28"/>
      <c r="B829" s="23"/>
      <c r="C829" s="23"/>
      <c r="D829" s="137"/>
      <c r="E829" s="147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</row>
    <row r="830" spans="1:17" ht="12.75" customHeight="1" x14ac:dyDescent="0.25">
      <c r="A830" s="28"/>
      <c r="B830" s="23"/>
      <c r="C830" s="23"/>
      <c r="D830" s="137"/>
      <c r="E830" s="147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</row>
    <row r="831" spans="1:17" ht="12.75" customHeight="1" x14ac:dyDescent="0.25">
      <c r="A831" s="28"/>
      <c r="B831" s="23"/>
      <c r="C831" s="23"/>
      <c r="D831" s="137"/>
      <c r="E831" s="147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</row>
    <row r="832" spans="1:17" ht="12.75" customHeight="1" x14ac:dyDescent="0.25">
      <c r="A832" s="28"/>
      <c r="B832" s="23"/>
      <c r="C832" s="23"/>
      <c r="D832" s="137"/>
      <c r="E832" s="147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</row>
    <row r="833" spans="1:17" ht="12.75" customHeight="1" x14ac:dyDescent="0.25">
      <c r="A833" s="28"/>
      <c r="B833" s="23"/>
      <c r="C833" s="23"/>
      <c r="D833" s="137"/>
      <c r="E833" s="147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</row>
    <row r="834" spans="1:17" ht="12.75" customHeight="1" x14ac:dyDescent="0.25">
      <c r="A834" s="28"/>
      <c r="B834" s="23"/>
      <c r="C834" s="23"/>
      <c r="D834" s="137"/>
      <c r="E834" s="147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</row>
    <row r="835" spans="1:17" ht="12.75" customHeight="1" x14ac:dyDescent="0.25">
      <c r="A835" s="28"/>
      <c r="B835" s="23"/>
      <c r="C835" s="23"/>
      <c r="D835" s="137"/>
      <c r="E835" s="147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</row>
    <row r="836" spans="1:17" ht="12.75" customHeight="1" x14ac:dyDescent="0.25">
      <c r="A836" s="28"/>
      <c r="B836" s="23"/>
      <c r="C836" s="23"/>
      <c r="D836" s="137"/>
      <c r="E836" s="147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</row>
    <row r="837" spans="1:17" ht="12.75" customHeight="1" x14ac:dyDescent="0.25">
      <c r="A837" s="28"/>
      <c r="B837" s="23"/>
      <c r="C837" s="23"/>
      <c r="D837" s="137"/>
      <c r="E837" s="147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</row>
    <row r="838" spans="1:17" ht="12.75" customHeight="1" x14ac:dyDescent="0.25">
      <c r="A838" s="28"/>
      <c r="B838" s="23"/>
      <c r="C838" s="23"/>
      <c r="D838" s="137"/>
      <c r="E838" s="147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</row>
    <row r="839" spans="1:17" ht="12.75" customHeight="1" x14ac:dyDescent="0.25">
      <c r="A839" s="28"/>
      <c r="B839" s="23"/>
      <c r="C839" s="23"/>
      <c r="D839" s="137"/>
      <c r="E839" s="147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</row>
    <row r="840" spans="1:17" ht="12.75" customHeight="1" x14ac:dyDescent="0.25">
      <c r="A840" s="28"/>
      <c r="B840" s="23"/>
      <c r="C840" s="23"/>
      <c r="D840" s="137"/>
      <c r="E840" s="147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</row>
    <row r="841" spans="1:17" ht="12.75" customHeight="1" x14ac:dyDescent="0.25">
      <c r="A841" s="28"/>
      <c r="B841" s="23"/>
      <c r="C841" s="23"/>
      <c r="D841" s="137"/>
      <c r="E841" s="147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</row>
    <row r="842" spans="1:17" ht="12.75" customHeight="1" x14ac:dyDescent="0.25">
      <c r="A842" s="28"/>
      <c r="B842" s="23"/>
      <c r="C842" s="23"/>
      <c r="D842" s="137"/>
      <c r="E842" s="147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</row>
    <row r="843" spans="1:17" ht="12.75" customHeight="1" x14ac:dyDescent="0.25">
      <c r="A843" s="28"/>
      <c r="B843" s="23"/>
      <c r="C843" s="23"/>
      <c r="D843" s="137"/>
      <c r="E843" s="147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</row>
    <row r="844" spans="1:17" ht="12.75" customHeight="1" x14ac:dyDescent="0.25">
      <c r="A844" s="28"/>
      <c r="B844" s="23"/>
      <c r="C844" s="23"/>
      <c r="D844" s="137"/>
      <c r="E844" s="147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</row>
    <row r="845" spans="1:17" ht="12.75" customHeight="1" x14ac:dyDescent="0.25">
      <c r="A845" s="28"/>
      <c r="B845" s="23"/>
      <c r="C845" s="23"/>
      <c r="D845" s="137"/>
      <c r="E845" s="147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</row>
    <row r="846" spans="1:17" ht="12.75" customHeight="1" x14ac:dyDescent="0.25">
      <c r="A846" s="28"/>
      <c r="B846" s="23"/>
      <c r="C846" s="23"/>
      <c r="D846" s="137"/>
      <c r="E846" s="147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</row>
    <row r="847" spans="1:17" ht="12.75" customHeight="1" x14ac:dyDescent="0.25">
      <c r="A847" s="28"/>
      <c r="B847" s="23"/>
      <c r="C847" s="23"/>
      <c r="D847" s="137"/>
      <c r="E847" s="147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</row>
    <row r="848" spans="1:17" ht="12.75" customHeight="1" x14ac:dyDescent="0.25">
      <c r="A848" s="28"/>
      <c r="B848" s="23"/>
      <c r="C848" s="23"/>
      <c r="D848" s="137"/>
      <c r="E848" s="147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</row>
    <row r="849" spans="1:17" ht="12.75" customHeight="1" x14ac:dyDescent="0.25">
      <c r="A849" s="28"/>
      <c r="B849" s="23"/>
      <c r="C849" s="23"/>
      <c r="D849" s="137"/>
      <c r="E849" s="147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</row>
    <row r="850" spans="1:17" ht="12.75" customHeight="1" x14ac:dyDescent="0.25">
      <c r="A850" s="28"/>
      <c r="B850" s="23"/>
      <c r="C850" s="23"/>
      <c r="D850" s="137"/>
      <c r="E850" s="147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</row>
    <row r="851" spans="1:17" ht="12.75" customHeight="1" x14ac:dyDescent="0.25">
      <c r="A851" s="28"/>
      <c r="B851" s="23"/>
      <c r="C851" s="23"/>
      <c r="D851" s="137"/>
      <c r="E851" s="147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</row>
    <row r="852" spans="1:17" ht="12.75" customHeight="1" x14ac:dyDescent="0.25">
      <c r="A852" s="28"/>
      <c r="B852" s="23"/>
      <c r="C852" s="23"/>
      <c r="D852" s="137"/>
      <c r="E852" s="147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</row>
    <row r="853" spans="1:17" ht="12.75" customHeight="1" x14ac:dyDescent="0.25">
      <c r="A853" s="28"/>
      <c r="B853" s="23"/>
      <c r="C853" s="23"/>
      <c r="D853" s="137"/>
      <c r="E853" s="147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</row>
    <row r="854" spans="1:17" ht="12.75" customHeight="1" x14ac:dyDescent="0.25">
      <c r="A854" s="28"/>
      <c r="B854" s="23"/>
      <c r="C854" s="23"/>
      <c r="D854" s="137"/>
      <c r="E854" s="147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</row>
    <row r="855" spans="1:17" ht="12.75" customHeight="1" x14ac:dyDescent="0.25">
      <c r="A855" s="28"/>
      <c r="B855" s="23"/>
      <c r="C855" s="23"/>
      <c r="D855" s="137"/>
      <c r="E855" s="147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</row>
    <row r="856" spans="1:17" ht="12.75" customHeight="1" x14ac:dyDescent="0.25">
      <c r="A856" s="28"/>
      <c r="B856" s="23"/>
      <c r="C856" s="23"/>
      <c r="D856" s="137"/>
      <c r="E856" s="147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</row>
    <row r="857" spans="1:17" ht="12.75" customHeight="1" x14ac:dyDescent="0.25">
      <c r="A857" s="28"/>
      <c r="B857" s="23"/>
      <c r="C857" s="23"/>
      <c r="D857" s="137"/>
      <c r="E857" s="147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</row>
    <row r="858" spans="1:17" ht="12.75" customHeight="1" x14ac:dyDescent="0.25">
      <c r="A858" s="28"/>
      <c r="B858" s="23"/>
      <c r="C858" s="23"/>
      <c r="D858" s="137"/>
      <c r="E858" s="147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</row>
    <row r="859" spans="1:17" ht="12.75" customHeight="1" x14ac:dyDescent="0.25">
      <c r="A859" s="28"/>
      <c r="B859" s="23"/>
      <c r="C859" s="23"/>
      <c r="D859" s="137"/>
      <c r="E859" s="147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</row>
    <row r="860" spans="1:17" ht="12.75" customHeight="1" x14ac:dyDescent="0.25">
      <c r="A860" s="28"/>
      <c r="B860" s="23"/>
      <c r="C860" s="23"/>
      <c r="D860" s="137"/>
      <c r="E860" s="147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</row>
    <row r="861" spans="1:17" ht="12.75" customHeight="1" x14ac:dyDescent="0.25">
      <c r="A861" s="28"/>
      <c r="B861" s="23"/>
      <c r="C861" s="23"/>
      <c r="D861" s="137"/>
      <c r="E861" s="147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</row>
    <row r="862" spans="1:17" ht="12.75" customHeight="1" x14ac:dyDescent="0.25">
      <c r="A862" s="28"/>
      <c r="B862" s="23"/>
      <c r="C862" s="23"/>
      <c r="D862" s="137"/>
      <c r="E862" s="147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</row>
    <row r="863" spans="1:17" ht="12.75" customHeight="1" x14ac:dyDescent="0.25">
      <c r="A863" s="28"/>
      <c r="B863" s="23"/>
      <c r="C863" s="23"/>
      <c r="D863" s="137"/>
      <c r="E863" s="147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</row>
    <row r="864" spans="1:17" ht="12.75" customHeight="1" x14ac:dyDescent="0.25">
      <c r="A864" s="28"/>
      <c r="B864" s="23"/>
      <c r="C864" s="23"/>
      <c r="D864" s="137"/>
      <c r="E864" s="147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</row>
    <row r="865" spans="1:17" ht="12.75" customHeight="1" x14ac:dyDescent="0.25">
      <c r="A865" s="28"/>
      <c r="B865" s="23"/>
      <c r="C865" s="23"/>
      <c r="D865" s="137"/>
      <c r="E865" s="147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</row>
    <row r="866" spans="1:17" ht="12.75" customHeight="1" x14ac:dyDescent="0.25">
      <c r="A866" s="28"/>
      <c r="B866" s="23"/>
      <c r="C866" s="23"/>
      <c r="D866" s="137"/>
      <c r="E866" s="147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</row>
    <row r="867" spans="1:17" ht="12.75" customHeight="1" x14ac:dyDescent="0.25">
      <c r="A867" s="28"/>
      <c r="B867" s="23"/>
      <c r="C867" s="23"/>
      <c r="D867" s="137"/>
      <c r="E867" s="147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</row>
    <row r="868" spans="1:17" ht="12.75" customHeight="1" x14ac:dyDescent="0.25">
      <c r="A868" s="28"/>
      <c r="B868" s="23"/>
      <c r="C868" s="23"/>
      <c r="D868" s="137"/>
      <c r="E868" s="147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</row>
    <row r="869" spans="1:17" ht="12.75" customHeight="1" x14ac:dyDescent="0.25">
      <c r="A869" s="28"/>
      <c r="B869" s="23"/>
      <c r="C869" s="23"/>
      <c r="D869" s="137"/>
      <c r="E869" s="147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</row>
    <row r="870" spans="1:17" ht="12.75" customHeight="1" x14ac:dyDescent="0.25">
      <c r="A870" s="28"/>
      <c r="B870" s="23"/>
      <c r="C870" s="23"/>
      <c r="D870" s="137"/>
      <c r="E870" s="147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</row>
    <row r="871" spans="1:17" ht="12.75" customHeight="1" x14ac:dyDescent="0.25">
      <c r="A871" s="28"/>
      <c r="B871" s="23"/>
      <c r="C871" s="23"/>
      <c r="D871" s="137"/>
      <c r="E871" s="147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</row>
    <row r="872" spans="1:17" ht="12.75" customHeight="1" x14ac:dyDescent="0.25">
      <c r="A872" s="28"/>
      <c r="B872" s="23"/>
      <c r="C872" s="23"/>
      <c r="D872" s="137"/>
      <c r="E872" s="147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</row>
    <row r="873" spans="1:17" ht="12.75" customHeight="1" x14ac:dyDescent="0.25">
      <c r="A873" s="28"/>
      <c r="B873" s="23"/>
      <c r="C873" s="23"/>
      <c r="D873" s="137"/>
      <c r="E873" s="147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</row>
    <row r="874" spans="1:17" ht="12.75" customHeight="1" x14ac:dyDescent="0.25">
      <c r="A874" s="28"/>
      <c r="B874" s="23"/>
      <c r="C874" s="23"/>
      <c r="D874" s="137"/>
      <c r="E874" s="147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</row>
    <row r="875" spans="1:17" ht="12.75" customHeight="1" x14ac:dyDescent="0.25">
      <c r="A875" s="28"/>
      <c r="B875" s="23"/>
      <c r="C875" s="23"/>
      <c r="D875" s="137"/>
      <c r="E875" s="147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</row>
    <row r="876" spans="1:17" ht="12.75" customHeight="1" x14ac:dyDescent="0.25">
      <c r="A876" s="28"/>
      <c r="B876" s="23"/>
      <c r="C876" s="23"/>
      <c r="D876" s="137"/>
      <c r="E876" s="147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</row>
    <row r="877" spans="1:17" ht="12.75" customHeight="1" x14ac:dyDescent="0.25">
      <c r="A877" s="28"/>
      <c r="B877" s="23"/>
      <c r="C877" s="23"/>
      <c r="D877" s="137"/>
      <c r="E877" s="147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</row>
    <row r="878" spans="1:17" ht="12.75" customHeight="1" x14ac:dyDescent="0.25">
      <c r="A878" s="28"/>
      <c r="B878" s="23"/>
      <c r="C878" s="23"/>
      <c r="D878" s="137"/>
      <c r="E878" s="147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</row>
    <row r="879" spans="1:17" ht="12.75" customHeight="1" x14ac:dyDescent="0.25">
      <c r="A879" s="28"/>
      <c r="B879" s="23"/>
      <c r="C879" s="23"/>
      <c r="D879" s="137"/>
      <c r="E879" s="147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</row>
    <row r="880" spans="1:17" ht="12.75" customHeight="1" x14ac:dyDescent="0.25">
      <c r="A880" s="28"/>
      <c r="B880" s="23"/>
      <c r="C880" s="23"/>
      <c r="D880" s="137"/>
      <c r="E880" s="147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</row>
    <row r="881" spans="1:17" ht="12.75" customHeight="1" x14ac:dyDescent="0.25">
      <c r="A881" s="28"/>
      <c r="B881" s="23"/>
      <c r="C881" s="23"/>
      <c r="D881" s="137"/>
      <c r="E881" s="147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</row>
    <row r="882" spans="1:17" ht="12.75" customHeight="1" x14ac:dyDescent="0.25">
      <c r="A882" s="28"/>
      <c r="B882" s="23"/>
      <c r="C882" s="23"/>
      <c r="D882" s="137"/>
      <c r="E882" s="147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</row>
    <row r="883" spans="1:17" ht="12.75" customHeight="1" x14ac:dyDescent="0.25">
      <c r="A883" s="28"/>
      <c r="B883" s="23"/>
      <c r="C883" s="23"/>
      <c r="D883" s="137"/>
      <c r="E883" s="147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</row>
    <row r="884" spans="1:17" ht="12.75" customHeight="1" x14ac:dyDescent="0.25">
      <c r="A884" s="28"/>
      <c r="B884" s="23"/>
      <c r="C884" s="23"/>
      <c r="D884" s="137"/>
      <c r="E884" s="147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</row>
    <row r="885" spans="1:17" ht="12.75" customHeight="1" x14ac:dyDescent="0.25">
      <c r="A885" s="28"/>
      <c r="B885" s="23"/>
      <c r="C885" s="23"/>
      <c r="D885" s="137"/>
      <c r="E885" s="147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</row>
    <row r="886" spans="1:17" ht="12.75" customHeight="1" x14ac:dyDescent="0.25">
      <c r="A886" s="28"/>
      <c r="B886" s="23"/>
      <c r="C886" s="23"/>
      <c r="D886" s="137"/>
      <c r="E886" s="147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</row>
    <row r="887" spans="1:17" ht="12.75" customHeight="1" x14ac:dyDescent="0.25">
      <c r="A887" s="28"/>
      <c r="B887" s="23"/>
      <c r="C887" s="23"/>
      <c r="D887" s="137"/>
      <c r="E887" s="147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</row>
    <row r="888" spans="1:17" ht="12.75" customHeight="1" x14ac:dyDescent="0.25">
      <c r="A888" s="28"/>
      <c r="B888" s="23"/>
      <c r="C888" s="23"/>
      <c r="D888" s="137"/>
      <c r="E888" s="147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</row>
    <row r="889" spans="1:17" ht="12.75" customHeight="1" x14ac:dyDescent="0.25">
      <c r="A889" s="28"/>
      <c r="B889" s="23"/>
      <c r="C889" s="23"/>
      <c r="D889" s="137"/>
      <c r="E889" s="147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</row>
    <row r="890" spans="1:17" ht="12.75" customHeight="1" x14ac:dyDescent="0.25">
      <c r="A890" s="28"/>
      <c r="B890" s="23"/>
      <c r="C890" s="23"/>
      <c r="D890" s="137"/>
      <c r="E890" s="147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</row>
    <row r="891" spans="1:17" ht="12.75" customHeight="1" x14ac:dyDescent="0.25">
      <c r="A891" s="28"/>
      <c r="B891" s="23"/>
      <c r="C891" s="23"/>
      <c r="D891" s="137"/>
      <c r="E891" s="147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</row>
    <row r="892" spans="1:17" ht="12.75" customHeight="1" x14ac:dyDescent="0.25">
      <c r="A892" s="28"/>
      <c r="B892" s="23"/>
      <c r="C892" s="23"/>
      <c r="D892" s="137"/>
      <c r="E892" s="147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</row>
    <row r="893" spans="1:17" ht="12.75" customHeight="1" x14ac:dyDescent="0.25">
      <c r="A893" s="28"/>
      <c r="B893" s="23"/>
      <c r="C893" s="23"/>
      <c r="D893" s="137"/>
      <c r="E893" s="147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</row>
    <row r="894" spans="1:17" ht="12.75" customHeight="1" x14ac:dyDescent="0.25">
      <c r="A894" s="28"/>
      <c r="B894" s="23"/>
      <c r="C894" s="23"/>
      <c r="D894" s="137"/>
      <c r="E894" s="147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</row>
    <row r="895" spans="1:17" ht="12.75" customHeight="1" x14ac:dyDescent="0.25">
      <c r="A895" s="28"/>
      <c r="B895" s="23"/>
      <c r="C895" s="23"/>
      <c r="D895" s="137"/>
      <c r="E895" s="147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</row>
    <row r="896" spans="1:17" ht="12.75" customHeight="1" x14ac:dyDescent="0.25">
      <c r="A896" s="28"/>
      <c r="B896" s="23"/>
      <c r="C896" s="23"/>
      <c r="D896" s="137"/>
      <c r="E896" s="147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</row>
    <row r="897" spans="1:17" ht="12.75" customHeight="1" x14ac:dyDescent="0.25">
      <c r="A897" s="28"/>
      <c r="B897" s="23"/>
      <c r="C897" s="23"/>
      <c r="D897" s="137"/>
      <c r="E897" s="147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</row>
    <row r="898" spans="1:17" ht="12.75" customHeight="1" x14ac:dyDescent="0.25">
      <c r="A898" s="28"/>
      <c r="B898" s="23"/>
      <c r="C898" s="23"/>
      <c r="D898" s="137"/>
      <c r="E898" s="147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</row>
    <row r="899" spans="1:17" ht="12.75" customHeight="1" x14ac:dyDescent="0.25">
      <c r="A899" s="28"/>
      <c r="B899" s="23"/>
      <c r="C899" s="23"/>
      <c r="D899" s="137"/>
      <c r="E899" s="147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</row>
    <row r="900" spans="1:17" ht="12.75" customHeight="1" x14ac:dyDescent="0.25">
      <c r="A900" s="28"/>
      <c r="B900" s="23"/>
      <c r="C900" s="23"/>
      <c r="D900" s="137"/>
      <c r="E900" s="147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</row>
    <row r="901" spans="1:17" ht="12.75" customHeight="1" x14ac:dyDescent="0.25">
      <c r="A901" s="28"/>
      <c r="B901" s="23"/>
      <c r="C901" s="23"/>
      <c r="D901" s="137"/>
      <c r="E901" s="147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</row>
    <row r="902" spans="1:17" ht="12.75" customHeight="1" x14ac:dyDescent="0.25">
      <c r="A902" s="28"/>
      <c r="B902" s="23"/>
      <c r="C902" s="23"/>
      <c r="D902" s="137"/>
      <c r="E902" s="147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</row>
    <row r="903" spans="1:17" ht="12.75" customHeight="1" x14ac:dyDescent="0.25">
      <c r="A903" s="28"/>
      <c r="B903" s="23"/>
      <c r="C903" s="23"/>
      <c r="D903" s="137"/>
      <c r="E903" s="147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</row>
    <row r="904" spans="1:17" ht="12.75" customHeight="1" x14ac:dyDescent="0.25">
      <c r="A904" s="28"/>
      <c r="B904" s="23"/>
      <c r="C904" s="23"/>
      <c r="D904" s="137"/>
      <c r="E904" s="147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</row>
    <row r="905" spans="1:17" ht="12.75" customHeight="1" x14ac:dyDescent="0.25">
      <c r="A905" s="28"/>
      <c r="B905" s="23"/>
      <c r="C905" s="23"/>
      <c r="D905" s="137"/>
      <c r="E905" s="147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</row>
    <row r="906" spans="1:17" ht="12.75" customHeight="1" x14ac:dyDescent="0.25">
      <c r="A906" s="28"/>
      <c r="B906" s="23"/>
      <c r="C906" s="23"/>
      <c r="D906" s="137"/>
      <c r="E906" s="147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</row>
    <row r="907" spans="1:17" ht="12.75" customHeight="1" x14ac:dyDescent="0.25">
      <c r="A907" s="28"/>
      <c r="B907" s="23"/>
      <c r="C907" s="23"/>
      <c r="D907" s="137"/>
      <c r="E907" s="147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</row>
    <row r="908" spans="1:17" ht="12.75" customHeight="1" x14ac:dyDescent="0.25">
      <c r="A908" s="28"/>
      <c r="B908" s="23"/>
      <c r="C908" s="23"/>
      <c r="D908" s="137"/>
      <c r="E908" s="147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</row>
    <row r="909" spans="1:17" ht="12.75" customHeight="1" x14ac:dyDescent="0.25">
      <c r="A909" s="28"/>
      <c r="B909" s="23"/>
      <c r="C909" s="23"/>
      <c r="D909" s="137"/>
      <c r="E909" s="147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</row>
    <row r="910" spans="1:17" ht="12.75" customHeight="1" x14ac:dyDescent="0.25">
      <c r="A910" s="28"/>
      <c r="B910" s="23"/>
      <c r="C910" s="23"/>
      <c r="D910" s="137"/>
      <c r="E910" s="147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</row>
    <row r="911" spans="1:17" ht="12.75" customHeight="1" x14ac:dyDescent="0.25">
      <c r="A911" s="28"/>
      <c r="B911" s="23"/>
      <c r="C911" s="23"/>
      <c r="D911" s="137"/>
      <c r="E911" s="147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</row>
    <row r="912" spans="1:17" ht="12.75" customHeight="1" x14ac:dyDescent="0.25">
      <c r="A912" s="28"/>
      <c r="B912" s="23"/>
      <c r="C912" s="23"/>
      <c r="D912" s="137"/>
      <c r="E912" s="147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</row>
    <row r="913" spans="1:17" ht="12.75" customHeight="1" x14ac:dyDescent="0.25">
      <c r="A913" s="28"/>
      <c r="B913" s="23"/>
      <c r="C913" s="23"/>
      <c r="D913" s="137"/>
      <c r="E913" s="147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</row>
    <row r="914" spans="1:17" ht="12.75" customHeight="1" x14ac:dyDescent="0.25">
      <c r="A914" s="28"/>
      <c r="B914" s="23"/>
      <c r="C914" s="23"/>
      <c r="D914" s="137"/>
      <c r="E914" s="147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</row>
    <row r="915" spans="1:17" ht="12.75" customHeight="1" x14ac:dyDescent="0.25">
      <c r="A915" s="28"/>
      <c r="B915" s="23"/>
      <c r="C915" s="23"/>
      <c r="D915" s="137"/>
      <c r="E915" s="147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</row>
    <row r="916" spans="1:17" ht="12.75" customHeight="1" x14ac:dyDescent="0.25">
      <c r="A916" s="28"/>
      <c r="B916" s="23"/>
      <c r="C916" s="23"/>
      <c r="D916" s="137"/>
      <c r="E916" s="147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</row>
    <row r="917" spans="1:17" ht="12.75" customHeight="1" x14ac:dyDescent="0.25">
      <c r="A917" s="28"/>
      <c r="B917" s="23"/>
      <c r="C917" s="23"/>
      <c r="D917" s="137"/>
      <c r="E917" s="147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</row>
    <row r="918" spans="1:17" ht="12.75" customHeight="1" x14ac:dyDescent="0.25">
      <c r="A918" s="28"/>
      <c r="B918" s="23"/>
      <c r="C918" s="23"/>
      <c r="D918" s="137"/>
      <c r="E918" s="147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</row>
    <row r="919" spans="1:17" ht="12.75" customHeight="1" x14ac:dyDescent="0.25">
      <c r="A919" s="28"/>
      <c r="B919" s="23"/>
      <c r="C919" s="23"/>
      <c r="D919" s="137"/>
      <c r="E919" s="147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</row>
    <row r="920" spans="1:17" ht="12.75" customHeight="1" x14ac:dyDescent="0.25">
      <c r="A920" s="28"/>
      <c r="B920" s="23"/>
      <c r="C920" s="23"/>
      <c r="D920" s="137"/>
      <c r="E920" s="147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</row>
    <row r="921" spans="1:17" ht="12.75" customHeight="1" x14ac:dyDescent="0.25">
      <c r="A921" s="28"/>
      <c r="B921" s="23"/>
      <c r="C921" s="23"/>
      <c r="D921" s="137"/>
      <c r="E921" s="147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</row>
    <row r="922" spans="1:17" ht="12.75" customHeight="1" x14ac:dyDescent="0.25">
      <c r="A922" s="28"/>
      <c r="B922" s="23"/>
      <c r="C922" s="23"/>
      <c r="D922" s="137"/>
      <c r="E922" s="147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</row>
    <row r="923" spans="1:17" ht="12.75" customHeight="1" x14ac:dyDescent="0.25">
      <c r="A923" s="28"/>
      <c r="B923" s="23"/>
      <c r="C923" s="23"/>
      <c r="D923" s="137"/>
      <c r="E923" s="147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</row>
    <row r="924" spans="1:17" ht="12.75" customHeight="1" x14ac:dyDescent="0.25">
      <c r="A924" s="28"/>
      <c r="B924" s="23"/>
      <c r="C924" s="23"/>
      <c r="D924" s="137"/>
      <c r="E924" s="147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</row>
    <row r="925" spans="1:17" ht="12.75" customHeight="1" x14ac:dyDescent="0.25">
      <c r="A925" s="28"/>
      <c r="B925" s="23"/>
      <c r="C925" s="23"/>
      <c r="D925" s="137"/>
      <c r="E925" s="147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</row>
    <row r="926" spans="1:17" ht="12.75" customHeight="1" x14ac:dyDescent="0.25">
      <c r="A926" s="28"/>
      <c r="B926" s="23"/>
      <c r="C926" s="23"/>
      <c r="D926" s="137"/>
      <c r="E926" s="147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</row>
    <row r="927" spans="1:17" ht="12.75" customHeight="1" x14ac:dyDescent="0.25">
      <c r="A927" s="28"/>
      <c r="B927" s="23"/>
      <c r="C927" s="23"/>
      <c r="D927" s="137"/>
      <c r="E927" s="147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</row>
    <row r="928" spans="1:17" ht="12.75" customHeight="1" x14ac:dyDescent="0.25">
      <c r="A928" s="28"/>
      <c r="B928" s="23"/>
      <c r="C928" s="23"/>
      <c r="D928" s="137"/>
      <c r="E928" s="147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</row>
    <row r="929" spans="1:17" ht="12.75" customHeight="1" x14ac:dyDescent="0.25">
      <c r="A929" s="28"/>
      <c r="B929" s="23"/>
      <c r="C929" s="23"/>
      <c r="D929" s="137"/>
      <c r="E929" s="147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</row>
    <row r="930" spans="1:17" ht="12.75" customHeight="1" x14ac:dyDescent="0.25">
      <c r="A930" s="28"/>
      <c r="B930" s="23"/>
      <c r="C930" s="23"/>
      <c r="D930" s="137"/>
      <c r="E930" s="147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</row>
    <row r="931" spans="1:17" ht="12.75" customHeight="1" x14ac:dyDescent="0.25">
      <c r="A931" s="28"/>
      <c r="B931" s="23"/>
      <c r="C931" s="23"/>
      <c r="D931" s="137"/>
      <c r="E931" s="147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</row>
    <row r="932" spans="1:17" ht="12.75" customHeight="1" x14ac:dyDescent="0.25">
      <c r="A932" s="28"/>
      <c r="B932" s="23"/>
      <c r="C932" s="23"/>
      <c r="D932" s="137"/>
      <c r="E932" s="147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</row>
    <row r="933" spans="1:17" ht="12.75" customHeight="1" x14ac:dyDescent="0.25">
      <c r="A933" s="28"/>
      <c r="B933" s="23"/>
      <c r="C933" s="23"/>
      <c r="D933" s="137"/>
      <c r="E933" s="147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</row>
    <row r="934" spans="1:17" ht="12.75" customHeight="1" x14ac:dyDescent="0.25">
      <c r="A934" s="28"/>
      <c r="B934" s="23"/>
      <c r="C934" s="23"/>
      <c r="D934" s="137"/>
      <c r="E934" s="147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</row>
    <row r="935" spans="1:17" ht="12.75" customHeight="1" x14ac:dyDescent="0.25">
      <c r="A935" s="28"/>
      <c r="B935" s="23"/>
      <c r="C935" s="23"/>
      <c r="D935" s="137"/>
      <c r="E935" s="147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</row>
    <row r="936" spans="1:17" ht="12.75" customHeight="1" x14ac:dyDescent="0.25">
      <c r="A936" s="28"/>
      <c r="B936" s="23"/>
      <c r="C936" s="23"/>
      <c r="D936" s="137"/>
      <c r="E936" s="147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</row>
    <row r="937" spans="1:17" ht="12.75" customHeight="1" x14ac:dyDescent="0.25">
      <c r="A937" s="28"/>
      <c r="B937" s="23"/>
      <c r="C937" s="23"/>
      <c r="D937" s="137"/>
      <c r="E937" s="147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</row>
    <row r="938" spans="1:17" ht="12.75" customHeight="1" x14ac:dyDescent="0.25">
      <c r="A938" s="28"/>
      <c r="B938" s="23"/>
      <c r="C938" s="23"/>
      <c r="D938" s="137"/>
      <c r="E938" s="147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</row>
    <row r="939" spans="1:17" ht="12.75" customHeight="1" x14ac:dyDescent="0.25">
      <c r="A939" s="28"/>
      <c r="B939" s="23"/>
      <c r="C939" s="23"/>
      <c r="D939" s="137"/>
      <c r="E939" s="147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</row>
    <row r="940" spans="1:17" ht="12.75" customHeight="1" x14ac:dyDescent="0.25">
      <c r="A940" s="28"/>
      <c r="B940" s="23"/>
      <c r="C940" s="23"/>
      <c r="D940" s="137"/>
      <c r="E940" s="147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</row>
    <row r="941" spans="1:17" ht="12.75" customHeight="1" x14ac:dyDescent="0.25">
      <c r="A941" s="28"/>
      <c r="B941" s="23"/>
      <c r="C941" s="23"/>
      <c r="D941" s="137"/>
      <c r="E941" s="147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</row>
    <row r="942" spans="1:17" ht="12.75" customHeight="1" x14ac:dyDescent="0.25">
      <c r="A942" s="28"/>
      <c r="B942" s="23"/>
      <c r="C942" s="23"/>
      <c r="D942" s="137"/>
      <c r="E942" s="147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</row>
    <row r="943" spans="1:17" ht="12.75" customHeight="1" x14ac:dyDescent="0.25">
      <c r="A943" s="28"/>
      <c r="B943" s="23"/>
      <c r="C943" s="23"/>
      <c r="D943" s="137"/>
      <c r="E943" s="147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</row>
    <row r="944" spans="1:17" ht="12.75" customHeight="1" x14ac:dyDescent="0.25">
      <c r="A944" s="28"/>
      <c r="B944" s="23"/>
      <c r="C944" s="23"/>
      <c r="D944" s="137"/>
      <c r="E944" s="147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</row>
    <row r="945" spans="1:17" ht="12.75" customHeight="1" x14ac:dyDescent="0.25">
      <c r="A945" s="28"/>
      <c r="B945" s="23"/>
      <c r="C945" s="23"/>
      <c r="D945" s="137"/>
      <c r="E945" s="147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</row>
    <row r="946" spans="1:17" ht="12.75" customHeight="1" x14ac:dyDescent="0.25">
      <c r="A946" s="28"/>
      <c r="B946" s="23"/>
      <c r="C946" s="23"/>
      <c r="D946" s="137"/>
      <c r="E946" s="147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</row>
    <row r="947" spans="1:17" ht="12.75" customHeight="1" x14ac:dyDescent="0.25">
      <c r="A947" s="28"/>
      <c r="B947" s="23"/>
      <c r="C947" s="23"/>
      <c r="D947" s="137"/>
      <c r="E947" s="147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</row>
    <row r="948" spans="1:17" ht="12.75" customHeight="1" x14ac:dyDescent="0.25">
      <c r="A948" s="28"/>
      <c r="B948" s="23"/>
      <c r="C948" s="23"/>
      <c r="D948" s="137"/>
      <c r="E948" s="147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</row>
    <row r="949" spans="1:17" ht="12.75" customHeight="1" x14ac:dyDescent="0.25">
      <c r="A949" s="28"/>
      <c r="B949" s="23"/>
      <c r="C949" s="23"/>
      <c r="D949" s="137"/>
      <c r="E949" s="147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</row>
    <row r="950" spans="1:17" ht="12.75" customHeight="1" x14ac:dyDescent="0.25">
      <c r="A950" s="28"/>
      <c r="B950" s="23"/>
      <c r="C950" s="23"/>
      <c r="D950" s="137"/>
      <c r="E950" s="147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</row>
    <row r="951" spans="1:17" ht="12.75" customHeight="1" x14ac:dyDescent="0.25">
      <c r="A951" s="28"/>
      <c r="B951" s="23"/>
      <c r="C951" s="23"/>
      <c r="D951" s="137"/>
      <c r="E951" s="147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</row>
    <row r="952" spans="1:17" ht="12.75" customHeight="1" x14ac:dyDescent="0.25">
      <c r="A952" s="28"/>
      <c r="B952" s="23"/>
      <c r="C952" s="23"/>
      <c r="D952" s="137"/>
      <c r="E952" s="147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</row>
    <row r="953" spans="1:17" ht="12.75" customHeight="1" x14ac:dyDescent="0.25">
      <c r="A953" s="28"/>
      <c r="B953" s="23"/>
      <c r="C953" s="23"/>
      <c r="D953" s="137"/>
      <c r="E953" s="147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</row>
    <row r="954" spans="1:17" ht="12.75" customHeight="1" x14ac:dyDescent="0.25">
      <c r="A954" s="28"/>
      <c r="B954" s="23"/>
      <c r="C954" s="23"/>
      <c r="D954" s="137"/>
      <c r="E954" s="147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</row>
    <row r="955" spans="1:17" ht="12.75" customHeight="1" x14ac:dyDescent="0.25">
      <c r="A955" s="28"/>
      <c r="B955" s="23"/>
      <c r="C955" s="23"/>
      <c r="D955" s="137"/>
      <c r="E955" s="147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</row>
    <row r="956" spans="1:17" ht="12.75" customHeight="1" x14ac:dyDescent="0.25">
      <c r="A956" s="28"/>
      <c r="B956" s="23"/>
      <c r="C956" s="23"/>
      <c r="D956" s="137"/>
      <c r="E956" s="147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</row>
    <row r="957" spans="1:17" ht="12.75" customHeight="1" x14ac:dyDescent="0.25">
      <c r="A957" s="28"/>
      <c r="B957" s="23"/>
      <c r="C957" s="23"/>
      <c r="D957" s="137"/>
      <c r="E957" s="147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</row>
    <row r="958" spans="1:17" ht="12.75" customHeight="1" x14ac:dyDescent="0.25">
      <c r="A958" s="28"/>
      <c r="B958" s="23"/>
      <c r="C958" s="23"/>
      <c r="D958" s="137"/>
      <c r="E958" s="147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</row>
    <row r="959" spans="1:17" ht="12.75" customHeight="1" x14ac:dyDescent="0.25">
      <c r="A959" s="28"/>
      <c r="B959" s="23"/>
      <c r="C959" s="23"/>
      <c r="D959" s="137"/>
      <c r="E959" s="147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</row>
    <row r="960" spans="1:17" ht="12.75" customHeight="1" x14ac:dyDescent="0.25">
      <c r="A960" s="28"/>
      <c r="B960" s="23"/>
      <c r="C960" s="23"/>
      <c r="D960" s="137"/>
      <c r="E960" s="147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</row>
  </sheetData>
  <autoFilter ref="A7:Q62" xr:uid="{00000000-0009-0000-0000-000006000000}"/>
  <mergeCells count="15">
    <mergeCell ref="A65:E65"/>
    <mergeCell ref="F65:G65"/>
    <mergeCell ref="E1:F1"/>
    <mergeCell ref="G1:K1"/>
    <mergeCell ref="E2:F2"/>
    <mergeCell ref="G2:K2"/>
    <mergeCell ref="E3:F3"/>
    <mergeCell ref="G3:K3"/>
    <mergeCell ref="G4:K4"/>
    <mergeCell ref="E4:F4"/>
    <mergeCell ref="A60:E60"/>
    <mergeCell ref="A61:E61"/>
    <mergeCell ref="A62:E62"/>
    <mergeCell ref="A64:E64"/>
    <mergeCell ref="F64:G64"/>
  </mergeCells>
  <pageMargins left="0.25" right="0.25" top="0.75" bottom="0.75" header="0.3" footer="0.3"/>
  <pageSetup scale="10" orientation="landscape" horizontalDpi="360" verticalDpi="36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5:AI91"/>
  <sheetViews>
    <sheetView zoomScale="115" zoomScaleNormal="115" workbookViewId="0">
      <pane ySplit="1" topLeftCell="A58" activePane="bottomLeft" state="frozen"/>
      <selection pane="bottomLeft" activeCell="A7" sqref="A7"/>
    </sheetView>
  </sheetViews>
  <sheetFormatPr baseColWidth="10" defaultColWidth="14.42578125" defaultRowHeight="9" x14ac:dyDescent="0.15"/>
  <cols>
    <col min="1" max="1" width="19.42578125" style="9" customWidth="1"/>
    <col min="2" max="2" width="33.28515625" style="9" customWidth="1"/>
    <col min="3" max="5" width="9.5703125" style="136" customWidth="1"/>
    <col min="6" max="6" width="4.28515625" style="136" customWidth="1"/>
    <col min="7" max="7" width="7.42578125" style="136" customWidth="1"/>
    <col min="8" max="10" width="9.5703125" style="136" customWidth="1"/>
    <col min="11" max="11" width="4.28515625" style="136" customWidth="1"/>
    <col min="12" max="12" width="7.42578125" style="136" customWidth="1"/>
    <col min="13" max="15" width="9.5703125" style="136" customWidth="1"/>
    <col min="16" max="16" width="4.28515625" style="136" customWidth="1"/>
    <col min="17" max="17" width="8" style="136" customWidth="1"/>
    <col min="18" max="20" width="9.5703125" style="136" customWidth="1"/>
    <col min="21" max="21" width="4.28515625" style="136" customWidth="1"/>
    <col min="22" max="22" width="8" style="136" customWidth="1"/>
    <col min="23" max="25" width="9.5703125" style="136" customWidth="1"/>
    <col min="26" max="26" width="4.28515625" style="136" customWidth="1"/>
    <col min="27" max="27" width="7.42578125" style="136" customWidth="1"/>
    <col min="28" max="30" width="9.5703125" style="136" customWidth="1"/>
    <col min="31" max="31" width="4.28515625" style="136" customWidth="1"/>
    <col min="32" max="32" width="7.5703125" style="136" customWidth="1"/>
    <col min="33" max="16384" width="14.42578125" style="9"/>
  </cols>
  <sheetData>
    <row r="5" spans="1:32" x14ac:dyDescent="0.15">
      <c r="A5" s="203" t="s">
        <v>101</v>
      </c>
      <c r="B5" s="203" t="s">
        <v>30</v>
      </c>
      <c r="C5" s="202" t="s">
        <v>261</v>
      </c>
      <c r="D5" s="202"/>
      <c r="E5" s="202"/>
      <c r="F5" s="202"/>
      <c r="G5" s="202"/>
      <c r="H5" s="202" t="s">
        <v>262</v>
      </c>
      <c r="I5" s="202"/>
      <c r="J5" s="202"/>
      <c r="K5" s="202"/>
      <c r="L5" s="202"/>
      <c r="M5" s="202" t="s">
        <v>263</v>
      </c>
      <c r="N5" s="202"/>
      <c r="O5" s="202"/>
      <c r="P5" s="202"/>
      <c r="Q5" s="202"/>
      <c r="R5" s="202" t="s">
        <v>264</v>
      </c>
      <c r="S5" s="202"/>
      <c r="T5" s="202"/>
      <c r="U5" s="202"/>
      <c r="V5" s="202"/>
      <c r="W5" s="202" t="s">
        <v>265</v>
      </c>
      <c r="X5" s="202"/>
      <c r="Y5" s="202"/>
      <c r="Z5" s="202"/>
      <c r="AA5" s="202"/>
      <c r="AB5" s="202" t="s">
        <v>266</v>
      </c>
      <c r="AC5" s="202"/>
      <c r="AD5" s="202"/>
      <c r="AE5" s="202"/>
      <c r="AF5" s="202"/>
    </row>
    <row r="6" spans="1:32" x14ac:dyDescent="0.15">
      <c r="A6" s="203"/>
      <c r="B6" s="203"/>
      <c r="C6" s="130" t="s">
        <v>17</v>
      </c>
      <c r="D6" s="130" t="s">
        <v>18</v>
      </c>
      <c r="E6" s="130" t="s">
        <v>16</v>
      </c>
      <c r="F6" s="131" t="s">
        <v>183</v>
      </c>
      <c r="G6" s="131" t="s">
        <v>184</v>
      </c>
      <c r="H6" s="130" t="s">
        <v>17</v>
      </c>
      <c r="I6" s="130" t="s">
        <v>18</v>
      </c>
      <c r="J6" s="130" t="s">
        <v>16</v>
      </c>
      <c r="K6" s="131" t="s">
        <v>183</v>
      </c>
      <c r="L6" s="131" t="s">
        <v>184</v>
      </c>
      <c r="M6" s="130" t="s">
        <v>17</v>
      </c>
      <c r="N6" s="130" t="s">
        <v>18</v>
      </c>
      <c r="O6" s="130" t="s">
        <v>16</v>
      </c>
      <c r="P6" s="131" t="s">
        <v>183</v>
      </c>
      <c r="Q6" s="131" t="s">
        <v>184</v>
      </c>
      <c r="R6" s="130" t="s">
        <v>17</v>
      </c>
      <c r="S6" s="130" t="s">
        <v>18</v>
      </c>
      <c r="T6" s="130" t="s">
        <v>18</v>
      </c>
      <c r="U6" s="131" t="s">
        <v>183</v>
      </c>
      <c r="V6" s="131" t="s">
        <v>184</v>
      </c>
      <c r="W6" s="130" t="s">
        <v>17</v>
      </c>
      <c r="X6" s="130" t="s">
        <v>18</v>
      </c>
      <c r="Y6" s="130" t="s">
        <v>16</v>
      </c>
      <c r="Z6" s="131" t="s">
        <v>183</v>
      </c>
      <c r="AA6" s="131" t="s">
        <v>184</v>
      </c>
      <c r="AB6" s="130" t="s">
        <v>17</v>
      </c>
      <c r="AC6" s="130" t="s">
        <v>18</v>
      </c>
      <c r="AD6" s="130" t="s">
        <v>16</v>
      </c>
      <c r="AE6" s="131" t="s">
        <v>183</v>
      </c>
      <c r="AF6" s="131" t="s">
        <v>184</v>
      </c>
    </row>
    <row r="7" spans="1:32" x14ac:dyDescent="0.15">
      <c r="A7" s="7" t="s">
        <v>102</v>
      </c>
      <c r="B7" s="211" t="s">
        <v>103</v>
      </c>
      <c r="C7" s="129">
        <v>21.25</v>
      </c>
      <c r="D7" s="129">
        <v>80.75</v>
      </c>
      <c r="E7" s="129">
        <v>5.0999999999999996</v>
      </c>
      <c r="F7" s="132">
        <v>2</v>
      </c>
      <c r="G7" s="132">
        <f>(SUM(C7:E7)*F7)</f>
        <v>214.2</v>
      </c>
      <c r="H7" s="129">
        <v>21.25</v>
      </c>
      <c r="I7" s="129">
        <v>70.209999999999994</v>
      </c>
      <c r="J7" s="129">
        <v>5.0999999999999996</v>
      </c>
      <c r="K7" s="132">
        <v>1</v>
      </c>
      <c r="L7" s="132">
        <f>(SUM(H7:J7)*K7)</f>
        <v>96.559999999999988</v>
      </c>
      <c r="M7" s="129">
        <v>0</v>
      </c>
      <c r="N7" s="129">
        <v>0</v>
      </c>
      <c r="O7" s="129">
        <v>0</v>
      </c>
      <c r="P7" s="132">
        <v>4</v>
      </c>
      <c r="Q7" s="132">
        <f>(SUM(M7:O7)*P7)</f>
        <v>0</v>
      </c>
      <c r="R7" s="129">
        <v>21.25</v>
      </c>
      <c r="S7" s="129">
        <v>115.6</v>
      </c>
      <c r="T7" s="129">
        <v>5.0999999999999996</v>
      </c>
      <c r="U7" s="132">
        <v>1</v>
      </c>
      <c r="V7" s="132">
        <f>(SUM(R7:T7)*U7)</f>
        <v>141.94999999999999</v>
      </c>
      <c r="W7" s="129">
        <v>21.25</v>
      </c>
      <c r="X7" s="129">
        <v>80.75</v>
      </c>
      <c r="Y7" s="129">
        <v>5.0999999999999996</v>
      </c>
      <c r="Z7" s="132">
        <v>6</v>
      </c>
      <c r="AA7" s="132">
        <f>(SUM(W7:Y7)*Z7)</f>
        <v>642.59999999999991</v>
      </c>
      <c r="AB7" s="129">
        <v>17</v>
      </c>
      <c r="AC7" s="129">
        <v>157.41999999999999</v>
      </c>
      <c r="AD7" s="129">
        <v>5.0999999999999996</v>
      </c>
      <c r="AE7" s="132">
        <v>1</v>
      </c>
      <c r="AF7" s="132">
        <f>(SUM(AB7:AD7)*AE7)</f>
        <v>179.51999999999998</v>
      </c>
    </row>
    <row r="8" spans="1:32" x14ac:dyDescent="0.15">
      <c r="A8" s="7"/>
      <c r="B8" s="211" t="s">
        <v>104</v>
      </c>
      <c r="C8" s="129">
        <v>17</v>
      </c>
      <c r="D8" s="129">
        <v>38.25</v>
      </c>
      <c r="E8" s="129">
        <v>5.0999999999999996</v>
      </c>
      <c r="F8" s="132">
        <v>2</v>
      </c>
      <c r="G8" s="132">
        <f t="shared" ref="G8:G71" si="0">(SUM(C8:E8)*F8)</f>
        <v>120.7</v>
      </c>
      <c r="H8" s="129">
        <v>17</v>
      </c>
      <c r="I8" s="129">
        <v>40.375</v>
      </c>
      <c r="J8" s="129">
        <v>5.0999999999999996</v>
      </c>
      <c r="K8" s="132">
        <v>1</v>
      </c>
      <c r="L8" s="132">
        <f t="shared" ref="L8:L71" si="1">(SUM(H8:J8)*K8)</f>
        <v>62.475000000000001</v>
      </c>
      <c r="M8" s="129">
        <v>0</v>
      </c>
      <c r="N8" s="129">
        <v>0</v>
      </c>
      <c r="O8" s="129">
        <v>0</v>
      </c>
      <c r="P8" s="132">
        <v>4</v>
      </c>
      <c r="Q8" s="132">
        <f>(SUM(M8:O8)*P8)</f>
        <v>0</v>
      </c>
      <c r="R8" s="129">
        <v>17</v>
      </c>
      <c r="S8" s="129">
        <v>38.25</v>
      </c>
      <c r="T8" s="129">
        <v>5.0999999999999996</v>
      </c>
      <c r="U8" s="132">
        <v>1</v>
      </c>
      <c r="V8" s="132">
        <f t="shared" ref="V8:V71" si="2">(SUM(R8:T8)*U8)</f>
        <v>60.35</v>
      </c>
      <c r="W8" s="129">
        <v>17</v>
      </c>
      <c r="X8" s="129">
        <v>38.25</v>
      </c>
      <c r="Y8" s="129">
        <v>5.0999999999999996</v>
      </c>
      <c r="Z8" s="132">
        <v>6</v>
      </c>
      <c r="AA8" s="132">
        <f>(SUM(W8:Y8)*Z8)</f>
        <v>362.1</v>
      </c>
      <c r="AB8" s="129">
        <v>21.25</v>
      </c>
      <c r="AC8" s="129">
        <v>63.41</v>
      </c>
      <c r="AD8" s="129">
        <v>5.0999999999999996</v>
      </c>
      <c r="AE8" s="132">
        <v>1</v>
      </c>
      <c r="AF8" s="132">
        <f t="shared" ref="AF8:AF71" si="3">(SUM(AB8:AD8)*AE8)</f>
        <v>89.759999999999991</v>
      </c>
    </row>
    <row r="9" spans="1:32" x14ac:dyDescent="0.15">
      <c r="A9" s="7"/>
      <c r="B9" s="211" t="s">
        <v>185</v>
      </c>
      <c r="C9" s="129">
        <v>68</v>
      </c>
      <c r="D9" s="129">
        <v>102</v>
      </c>
      <c r="E9" s="129">
        <v>16.574999999999999</v>
      </c>
      <c r="F9" s="132">
        <v>2</v>
      </c>
      <c r="G9" s="132">
        <f t="shared" si="0"/>
        <v>373.15</v>
      </c>
      <c r="H9" s="129">
        <v>68</v>
      </c>
      <c r="I9" s="129">
        <v>144.5</v>
      </c>
      <c r="J9" s="129">
        <v>16.574999999999999</v>
      </c>
      <c r="K9" s="132">
        <v>1</v>
      </c>
      <c r="L9" s="132">
        <f t="shared" si="1"/>
        <v>229.07499999999999</v>
      </c>
      <c r="M9" s="129">
        <v>59.5</v>
      </c>
      <c r="N9" s="129">
        <v>102</v>
      </c>
      <c r="O9" s="129">
        <v>0</v>
      </c>
      <c r="P9" s="132">
        <v>4</v>
      </c>
      <c r="Q9" s="132">
        <f>(SUM(M9:O9)*P9)</f>
        <v>646</v>
      </c>
      <c r="R9" s="129">
        <v>68</v>
      </c>
      <c r="S9" s="129">
        <v>102</v>
      </c>
      <c r="T9" s="129">
        <v>16.574999999999999</v>
      </c>
      <c r="U9" s="132">
        <v>1</v>
      </c>
      <c r="V9" s="132">
        <f t="shared" si="2"/>
        <v>186.57499999999999</v>
      </c>
      <c r="W9" s="129">
        <v>68</v>
      </c>
      <c r="X9" s="129">
        <v>102</v>
      </c>
      <c r="Y9" s="129">
        <v>15.3</v>
      </c>
      <c r="Z9" s="132">
        <v>6</v>
      </c>
      <c r="AA9" s="132">
        <f>(SUM(W9:Y9)*Z9)</f>
        <v>1111.8000000000002</v>
      </c>
      <c r="AB9" s="129">
        <v>68</v>
      </c>
      <c r="AC9" s="129">
        <v>340</v>
      </c>
      <c r="AD9" s="129">
        <v>16.574999999999999</v>
      </c>
      <c r="AE9" s="132">
        <v>1</v>
      </c>
      <c r="AF9" s="132">
        <f t="shared" si="3"/>
        <v>424.57499999999999</v>
      </c>
    </row>
    <row r="10" spans="1:32" x14ac:dyDescent="0.15">
      <c r="A10" s="7" t="s">
        <v>188</v>
      </c>
      <c r="B10" s="211" t="s">
        <v>273</v>
      </c>
      <c r="C10" s="129">
        <v>102</v>
      </c>
      <c r="D10" s="129">
        <v>382.5</v>
      </c>
      <c r="E10" s="129">
        <v>0</v>
      </c>
      <c r="F10" s="132">
        <v>2</v>
      </c>
      <c r="G10" s="132">
        <f t="shared" si="0"/>
        <v>969</v>
      </c>
      <c r="H10" s="129">
        <v>0</v>
      </c>
      <c r="I10" s="129">
        <v>0</v>
      </c>
      <c r="J10" s="129">
        <v>0</v>
      </c>
      <c r="K10" s="132">
        <v>1</v>
      </c>
      <c r="L10" s="132">
        <f t="shared" si="1"/>
        <v>0</v>
      </c>
      <c r="M10" s="129">
        <v>0</v>
      </c>
      <c r="N10" s="129">
        <v>0</v>
      </c>
      <c r="O10" s="129">
        <v>0</v>
      </c>
      <c r="P10" s="132">
        <v>4</v>
      </c>
      <c r="Q10" s="132">
        <f>(SUM(M10:O10)*P10)</f>
        <v>0</v>
      </c>
      <c r="R10" s="129">
        <v>102</v>
      </c>
      <c r="S10" s="129">
        <v>382.5</v>
      </c>
      <c r="T10" s="129">
        <v>0</v>
      </c>
      <c r="U10" s="132">
        <v>1</v>
      </c>
      <c r="V10" s="132">
        <f t="shared" si="2"/>
        <v>484.5</v>
      </c>
      <c r="W10" s="129">
        <v>102</v>
      </c>
      <c r="X10" s="129">
        <v>382.5</v>
      </c>
      <c r="Y10" s="129">
        <v>0</v>
      </c>
      <c r="Z10" s="132">
        <v>6</v>
      </c>
      <c r="AA10" s="132">
        <f>(SUM(W10:Y10)*Z10)</f>
        <v>2907</v>
      </c>
      <c r="AB10" s="129">
        <v>102</v>
      </c>
      <c r="AC10" s="129">
        <v>382.5</v>
      </c>
      <c r="AD10" s="129">
        <v>0</v>
      </c>
      <c r="AE10" s="132">
        <v>1</v>
      </c>
      <c r="AF10" s="132">
        <f t="shared" si="3"/>
        <v>484.5</v>
      </c>
    </row>
    <row r="11" spans="1:32" x14ac:dyDescent="0.15">
      <c r="A11" s="7"/>
      <c r="B11" s="211" t="s">
        <v>274</v>
      </c>
      <c r="C11" s="129">
        <v>40.799999999999997</v>
      </c>
      <c r="D11" s="129">
        <v>212.5</v>
      </c>
      <c r="E11" s="129">
        <v>0</v>
      </c>
      <c r="F11" s="132">
        <v>2</v>
      </c>
      <c r="G11" s="132">
        <f t="shared" si="0"/>
        <v>506.6</v>
      </c>
      <c r="H11" s="129">
        <v>25.5</v>
      </c>
      <c r="I11" s="129">
        <v>102</v>
      </c>
      <c r="J11" s="129">
        <v>0</v>
      </c>
      <c r="K11" s="132">
        <v>1</v>
      </c>
      <c r="L11" s="132">
        <f t="shared" si="1"/>
        <v>127.5</v>
      </c>
      <c r="M11" s="129">
        <v>21.25</v>
      </c>
      <c r="N11" s="129">
        <v>85</v>
      </c>
      <c r="O11" s="129">
        <v>0</v>
      </c>
      <c r="P11" s="132">
        <v>4</v>
      </c>
      <c r="Q11" s="132">
        <f>(SUM(M11:O11)*P11)</f>
        <v>425</v>
      </c>
      <c r="R11" s="129">
        <v>40.799999999999997</v>
      </c>
      <c r="S11" s="129">
        <v>212.5</v>
      </c>
      <c r="T11" s="129">
        <v>0</v>
      </c>
      <c r="U11" s="132">
        <v>1</v>
      </c>
      <c r="V11" s="132">
        <f t="shared" si="2"/>
        <v>253.3</v>
      </c>
      <c r="W11" s="129">
        <v>40.799999999999997</v>
      </c>
      <c r="X11" s="129">
        <v>212.5</v>
      </c>
      <c r="Y11" s="129">
        <v>0</v>
      </c>
      <c r="Z11" s="132">
        <v>6</v>
      </c>
      <c r="AA11" s="132">
        <f>(SUM(W11:Y11)*Z11)</f>
        <v>1519.8000000000002</v>
      </c>
      <c r="AB11" s="129">
        <v>40.799999999999997</v>
      </c>
      <c r="AC11" s="129">
        <v>212.5</v>
      </c>
      <c r="AD11" s="129">
        <v>0</v>
      </c>
      <c r="AE11" s="132">
        <v>1</v>
      </c>
      <c r="AF11" s="132">
        <f t="shared" si="3"/>
        <v>253.3</v>
      </c>
    </row>
    <row r="12" spans="1:32" x14ac:dyDescent="0.15">
      <c r="A12" s="7" t="s">
        <v>218</v>
      </c>
      <c r="B12" s="211" t="s">
        <v>222</v>
      </c>
      <c r="C12" s="129">
        <v>29.75</v>
      </c>
      <c r="D12" s="129">
        <v>123.25</v>
      </c>
      <c r="E12" s="129">
        <v>11.9</v>
      </c>
      <c r="F12" s="132">
        <v>2</v>
      </c>
      <c r="G12" s="132">
        <f t="shared" si="0"/>
        <v>329.8</v>
      </c>
      <c r="H12" s="129">
        <v>29.75</v>
      </c>
      <c r="I12" s="129">
        <v>206.55</v>
      </c>
      <c r="J12" s="129">
        <v>11.9</v>
      </c>
      <c r="K12" s="132">
        <v>1</v>
      </c>
      <c r="L12" s="132">
        <f t="shared" si="1"/>
        <v>248.20000000000002</v>
      </c>
      <c r="M12" s="129">
        <v>25.5</v>
      </c>
      <c r="N12" s="129">
        <v>119</v>
      </c>
      <c r="O12" s="129">
        <v>0</v>
      </c>
      <c r="P12" s="132">
        <v>4</v>
      </c>
      <c r="Q12" s="132">
        <f>(SUM(M12:O12)*P12)</f>
        <v>578</v>
      </c>
      <c r="R12" s="129">
        <v>29.75</v>
      </c>
      <c r="S12" s="129">
        <v>212.5</v>
      </c>
      <c r="T12" s="129">
        <v>11.9</v>
      </c>
      <c r="U12" s="132">
        <v>1</v>
      </c>
      <c r="V12" s="132">
        <f t="shared" si="2"/>
        <v>254.15</v>
      </c>
      <c r="W12" s="129">
        <v>29.75</v>
      </c>
      <c r="X12" s="129">
        <v>123.25</v>
      </c>
      <c r="Y12" s="129">
        <v>11.9</v>
      </c>
      <c r="Z12" s="132">
        <v>6</v>
      </c>
      <c r="AA12" s="132">
        <f>(SUM(W12:Y12)*Z12)</f>
        <v>989.40000000000009</v>
      </c>
      <c r="AB12" s="129">
        <v>29.75</v>
      </c>
      <c r="AC12" s="129">
        <v>212.5</v>
      </c>
      <c r="AD12" s="129">
        <v>11.9</v>
      </c>
      <c r="AE12" s="132">
        <v>1</v>
      </c>
      <c r="AF12" s="132">
        <f t="shared" si="3"/>
        <v>254.15</v>
      </c>
    </row>
    <row r="13" spans="1:32" x14ac:dyDescent="0.15">
      <c r="A13" s="7"/>
      <c r="B13" s="211" t="s">
        <v>220</v>
      </c>
      <c r="C13" s="129">
        <v>10</v>
      </c>
      <c r="D13" s="129">
        <v>36.549999999999997</v>
      </c>
      <c r="E13" s="129">
        <v>0</v>
      </c>
      <c r="F13" s="132">
        <v>2</v>
      </c>
      <c r="G13" s="132">
        <f t="shared" si="0"/>
        <v>93.1</v>
      </c>
      <c r="H13" s="129">
        <v>10</v>
      </c>
      <c r="I13" s="129">
        <v>32.299999999999997</v>
      </c>
      <c r="J13" s="129">
        <v>0</v>
      </c>
      <c r="K13" s="132">
        <v>1</v>
      </c>
      <c r="L13" s="132">
        <f t="shared" si="1"/>
        <v>42.3</v>
      </c>
      <c r="M13" s="129">
        <v>10</v>
      </c>
      <c r="N13" s="129">
        <v>25.5</v>
      </c>
      <c r="O13" s="129">
        <v>0</v>
      </c>
      <c r="P13" s="132">
        <v>4</v>
      </c>
      <c r="Q13" s="132">
        <f>(SUM(M13:O13)*P13)</f>
        <v>142</v>
      </c>
      <c r="R13" s="129">
        <v>10</v>
      </c>
      <c r="S13" s="129">
        <v>36.549999999999997</v>
      </c>
      <c r="T13" s="129">
        <v>0</v>
      </c>
      <c r="U13" s="132">
        <v>1</v>
      </c>
      <c r="V13" s="132">
        <f t="shared" si="2"/>
        <v>46.55</v>
      </c>
      <c r="W13" s="129">
        <v>10</v>
      </c>
      <c r="X13" s="129">
        <v>36.549999999999997</v>
      </c>
      <c r="Y13" s="129">
        <v>0</v>
      </c>
      <c r="Z13" s="132">
        <v>6</v>
      </c>
      <c r="AA13" s="132">
        <f>(SUM(W13:Y13)*Z13)</f>
        <v>279.29999999999995</v>
      </c>
      <c r="AB13" s="129">
        <v>10</v>
      </c>
      <c r="AC13" s="129">
        <v>36.549999999999997</v>
      </c>
      <c r="AD13" s="129">
        <v>0</v>
      </c>
      <c r="AE13" s="132">
        <v>1</v>
      </c>
      <c r="AF13" s="132">
        <f t="shared" si="3"/>
        <v>46.55</v>
      </c>
    </row>
    <row r="14" spans="1:32" x14ac:dyDescent="0.15">
      <c r="A14" s="7"/>
      <c r="B14" s="211" t="s">
        <v>219</v>
      </c>
      <c r="C14" s="129">
        <v>10</v>
      </c>
      <c r="D14" s="129">
        <v>23.8</v>
      </c>
      <c r="E14" s="129">
        <v>0</v>
      </c>
      <c r="F14" s="132">
        <v>2</v>
      </c>
      <c r="G14" s="132">
        <f t="shared" si="0"/>
        <v>67.599999999999994</v>
      </c>
      <c r="H14" s="129">
        <v>10</v>
      </c>
      <c r="I14" s="129">
        <v>25.5</v>
      </c>
      <c r="J14" s="129">
        <v>0</v>
      </c>
      <c r="K14" s="132">
        <v>1</v>
      </c>
      <c r="L14" s="132">
        <f t="shared" si="1"/>
        <v>35.5</v>
      </c>
      <c r="M14" s="129">
        <v>10</v>
      </c>
      <c r="N14" s="129">
        <v>30.6</v>
      </c>
      <c r="O14" s="129">
        <v>0</v>
      </c>
      <c r="P14" s="132">
        <v>4</v>
      </c>
      <c r="Q14" s="132">
        <f>(SUM(M14:O14)*P14)</f>
        <v>162.4</v>
      </c>
      <c r="R14" s="129">
        <v>10</v>
      </c>
      <c r="S14" s="129">
        <v>23.8</v>
      </c>
      <c r="T14" s="129">
        <v>0</v>
      </c>
      <c r="U14" s="132">
        <v>1</v>
      </c>
      <c r="V14" s="132">
        <f t="shared" si="2"/>
        <v>33.799999999999997</v>
      </c>
      <c r="W14" s="129">
        <v>10</v>
      </c>
      <c r="X14" s="129">
        <v>23.8</v>
      </c>
      <c r="Y14" s="129">
        <v>0</v>
      </c>
      <c r="Z14" s="132">
        <v>6</v>
      </c>
      <c r="AA14" s="132">
        <f>(SUM(W14:Y14)*Z14)</f>
        <v>202.79999999999998</v>
      </c>
      <c r="AB14" s="129">
        <v>10</v>
      </c>
      <c r="AC14" s="129">
        <v>23.8</v>
      </c>
      <c r="AD14" s="129">
        <v>0</v>
      </c>
      <c r="AE14" s="132">
        <v>1</v>
      </c>
      <c r="AF14" s="132">
        <f t="shared" si="3"/>
        <v>33.799999999999997</v>
      </c>
    </row>
    <row r="15" spans="1:32" x14ac:dyDescent="0.15">
      <c r="A15" s="7" t="s">
        <v>105</v>
      </c>
      <c r="B15" s="211" t="s">
        <v>181</v>
      </c>
      <c r="C15" s="129">
        <v>30</v>
      </c>
      <c r="D15" s="129">
        <v>72.25</v>
      </c>
      <c r="E15" s="129">
        <v>0</v>
      </c>
      <c r="F15" s="132">
        <v>2</v>
      </c>
      <c r="G15" s="132">
        <f t="shared" si="0"/>
        <v>204.5</v>
      </c>
      <c r="H15" s="129">
        <v>30</v>
      </c>
      <c r="I15" s="129">
        <v>170</v>
      </c>
      <c r="J15" s="129">
        <v>0</v>
      </c>
      <c r="K15" s="132">
        <v>1</v>
      </c>
      <c r="L15" s="132">
        <f t="shared" si="1"/>
        <v>200</v>
      </c>
      <c r="M15" s="129">
        <v>30</v>
      </c>
      <c r="N15" s="129">
        <v>65</v>
      </c>
      <c r="O15" s="129">
        <v>0</v>
      </c>
      <c r="P15" s="132">
        <v>4</v>
      </c>
      <c r="Q15" s="132">
        <f>(SUM(M15:O15)*P15)</f>
        <v>380</v>
      </c>
      <c r="R15" s="129">
        <v>30</v>
      </c>
      <c r="S15" s="129">
        <v>255</v>
      </c>
      <c r="T15" s="129">
        <v>0</v>
      </c>
      <c r="U15" s="132">
        <v>1</v>
      </c>
      <c r="V15" s="132">
        <f t="shared" si="2"/>
        <v>285</v>
      </c>
      <c r="W15" s="129">
        <v>30</v>
      </c>
      <c r="X15" s="129">
        <v>72.25</v>
      </c>
      <c r="Y15" s="129">
        <v>0</v>
      </c>
      <c r="Z15" s="132">
        <v>6</v>
      </c>
      <c r="AA15" s="132">
        <f>(SUM(W15:Y15)*Z15)</f>
        <v>613.5</v>
      </c>
      <c r="AB15" s="129">
        <v>30</v>
      </c>
      <c r="AC15" s="129">
        <v>255</v>
      </c>
      <c r="AD15" s="129">
        <v>0</v>
      </c>
      <c r="AE15" s="132">
        <v>1</v>
      </c>
      <c r="AF15" s="132">
        <f t="shared" si="3"/>
        <v>285</v>
      </c>
    </row>
    <row r="16" spans="1:32" x14ac:dyDescent="0.15">
      <c r="A16" s="7"/>
      <c r="B16" s="211" t="s">
        <v>106</v>
      </c>
      <c r="C16" s="129">
        <v>25.5</v>
      </c>
      <c r="D16" s="129">
        <v>0</v>
      </c>
      <c r="E16" s="129">
        <v>0</v>
      </c>
      <c r="F16" s="132">
        <v>2</v>
      </c>
      <c r="G16" s="132">
        <f t="shared" si="0"/>
        <v>51</v>
      </c>
      <c r="H16" s="129">
        <v>25.5</v>
      </c>
      <c r="I16" s="129">
        <v>0</v>
      </c>
      <c r="J16" s="129">
        <v>0</v>
      </c>
      <c r="K16" s="132">
        <v>1</v>
      </c>
      <c r="L16" s="132">
        <f t="shared" si="1"/>
        <v>25.5</v>
      </c>
      <c r="M16" s="129">
        <v>17</v>
      </c>
      <c r="N16" s="129">
        <v>0</v>
      </c>
      <c r="O16" s="129">
        <v>0</v>
      </c>
      <c r="P16" s="132">
        <v>4</v>
      </c>
      <c r="Q16" s="132">
        <f>(SUM(M16:O16)*P16)</f>
        <v>68</v>
      </c>
      <c r="R16" s="129">
        <v>25.5</v>
      </c>
      <c r="S16" s="129">
        <v>0</v>
      </c>
      <c r="T16" s="129">
        <v>0</v>
      </c>
      <c r="U16" s="132">
        <v>1</v>
      </c>
      <c r="V16" s="132">
        <f t="shared" si="2"/>
        <v>25.5</v>
      </c>
      <c r="W16" s="129">
        <v>25.5</v>
      </c>
      <c r="X16" s="129">
        <v>0</v>
      </c>
      <c r="Y16" s="129">
        <v>0</v>
      </c>
      <c r="Z16" s="132">
        <v>6</v>
      </c>
      <c r="AA16" s="132">
        <f>(SUM(W16:Y16)*Z16)</f>
        <v>153</v>
      </c>
      <c r="AB16" s="129">
        <v>25.5</v>
      </c>
      <c r="AC16" s="129">
        <v>0</v>
      </c>
      <c r="AD16" s="129">
        <v>0</v>
      </c>
      <c r="AE16" s="132">
        <v>1</v>
      </c>
      <c r="AF16" s="132">
        <f t="shared" si="3"/>
        <v>25.5</v>
      </c>
    </row>
    <row r="17" spans="1:32" x14ac:dyDescent="0.15">
      <c r="A17" s="7"/>
      <c r="B17" s="211" t="s">
        <v>107</v>
      </c>
      <c r="C17" s="129">
        <v>25.5</v>
      </c>
      <c r="D17" s="129">
        <v>0</v>
      </c>
      <c r="E17" s="129">
        <v>0</v>
      </c>
      <c r="F17" s="132">
        <v>2</v>
      </c>
      <c r="G17" s="132">
        <f t="shared" si="0"/>
        <v>51</v>
      </c>
      <c r="H17" s="129">
        <v>25.5</v>
      </c>
      <c r="I17" s="129">
        <v>0</v>
      </c>
      <c r="J17" s="129">
        <v>0</v>
      </c>
      <c r="K17" s="132">
        <v>1</v>
      </c>
      <c r="L17" s="132">
        <f t="shared" si="1"/>
        <v>25.5</v>
      </c>
      <c r="M17" s="129">
        <v>17</v>
      </c>
      <c r="N17" s="129">
        <v>0</v>
      </c>
      <c r="O17" s="129">
        <v>0</v>
      </c>
      <c r="P17" s="132">
        <v>4</v>
      </c>
      <c r="Q17" s="132">
        <f>(SUM(M17:O17)*P17)</f>
        <v>68</v>
      </c>
      <c r="R17" s="129">
        <v>25.5</v>
      </c>
      <c r="S17" s="129">
        <v>0</v>
      </c>
      <c r="T17" s="129">
        <v>0</v>
      </c>
      <c r="U17" s="132">
        <v>1</v>
      </c>
      <c r="V17" s="132">
        <f t="shared" si="2"/>
        <v>25.5</v>
      </c>
      <c r="W17" s="129">
        <v>25.5</v>
      </c>
      <c r="X17" s="129">
        <v>0</v>
      </c>
      <c r="Y17" s="129">
        <v>0</v>
      </c>
      <c r="Z17" s="132">
        <v>6</v>
      </c>
      <c r="AA17" s="132">
        <f>(SUM(W17:Y17)*Z17)</f>
        <v>153</v>
      </c>
      <c r="AB17" s="129">
        <v>25.5</v>
      </c>
      <c r="AC17" s="129">
        <v>0</v>
      </c>
      <c r="AD17" s="129">
        <v>0</v>
      </c>
      <c r="AE17" s="132">
        <v>1</v>
      </c>
      <c r="AF17" s="132">
        <f t="shared" si="3"/>
        <v>25.5</v>
      </c>
    </row>
    <row r="18" spans="1:32" x14ac:dyDescent="0.15">
      <c r="A18" s="7" t="s">
        <v>108</v>
      </c>
      <c r="B18" s="211" t="s">
        <v>109</v>
      </c>
      <c r="C18" s="129">
        <v>12.75</v>
      </c>
      <c r="D18" s="129">
        <v>81.94</v>
      </c>
      <c r="E18" s="129">
        <v>0</v>
      </c>
      <c r="F18" s="132">
        <v>2</v>
      </c>
      <c r="G18" s="132">
        <f t="shared" si="0"/>
        <v>189.38</v>
      </c>
      <c r="H18" s="129">
        <v>12.75</v>
      </c>
      <c r="I18" s="129">
        <v>127.5</v>
      </c>
      <c r="J18" s="129">
        <v>0</v>
      </c>
      <c r="K18" s="132">
        <v>1</v>
      </c>
      <c r="L18" s="132">
        <f t="shared" si="1"/>
        <v>140.25</v>
      </c>
      <c r="M18" s="129">
        <v>12.75</v>
      </c>
      <c r="N18" s="129">
        <v>68</v>
      </c>
      <c r="O18" s="129">
        <v>0</v>
      </c>
      <c r="P18" s="132">
        <v>4</v>
      </c>
      <c r="Q18" s="132">
        <f>(SUM(M18:O18)*P18)</f>
        <v>323</v>
      </c>
      <c r="R18" s="129">
        <v>12.75</v>
      </c>
      <c r="S18" s="129">
        <v>81.94</v>
      </c>
      <c r="T18" s="129">
        <v>0</v>
      </c>
      <c r="U18" s="132">
        <v>1</v>
      </c>
      <c r="V18" s="132">
        <f t="shared" si="2"/>
        <v>94.69</v>
      </c>
      <c r="W18" s="129">
        <v>12.75</v>
      </c>
      <c r="X18" s="129">
        <v>81.94</v>
      </c>
      <c r="Y18" s="129">
        <v>0</v>
      </c>
      <c r="Z18" s="132">
        <v>6</v>
      </c>
      <c r="AA18" s="132">
        <f>(SUM(W18:Y18)*Z18)</f>
        <v>568.14</v>
      </c>
      <c r="AB18" s="129">
        <v>12.75</v>
      </c>
      <c r="AC18" s="129">
        <v>64.599999999999994</v>
      </c>
      <c r="AD18" s="129">
        <v>0</v>
      </c>
      <c r="AE18" s="132">
        <v>1</v>
      </c>
      <c r="AF18" s="132">
        <f t="shared" si="3"/>
        <v>77.349999999999994</v>
      </c>
    </row>
    <row r="19" spans="1:32" x14ac:dyDescent="0.15">
      <c r="A19" s="7"/>
      <c r="B19" s="211" t="s">
        <v>110</v>
      </c>
      <c r="C19" s="129">
        <v>12.75</v>
      </c>
      <c r="D19" s="129">
        <v>81.94</v>
      </c>
      <c r="E19" s="129">
        <v>0</v>
      </c>
      <c r="F19" s="132">
        <v>2</v>
      </c>
      <c r="G19" s="132">
        <f t="shared" si="0"/>
        <v>189.38</v>
      </c>
      <c r="H19" s="129">
        <v>12.75</v>
      </c>
      <c r="I19" s="129">
        <v>110.5</v>
      </c>
      <c r="J19" s="129">
        <v>0</v>
      </c>
      <c r="K19" s="132">
        <v>1</v>
      </c>
      <c r="L19" s="132">
        <f t="shared" si="1"/>
        <v>123.25</v>
      </c>
      <c r="M19" s="129">
        <v>12.75</v>
      </c>
      <c r="N19" s="129">
        <v>47.6</v>
      </c>
      <c r="O19" s="129">
        <v>0</v>
      </c>
      <c r="P19" s="132">
        <v>4</v>
      </c>
      <c r="Q19" s="132">
        <f>(SUM(M19:O19)*P19)</f>
        <v>241.4</v>
      </c>
      <c r="R19" s="129">
        <v>12.75</v>
      </c>
      <c r="S19" s="129">
        <v>81.94</v>
      </c>
      <c r="T19" s="129">
        <v>0</v>
      </c>
      <c r="U19" s="132">
        <v>1</v>
      </c>
      <c r="V19" s="132">
        <f t="shared" si="2"/>
        <v>94.69</v>
      </c>
      <c r="W19" s="129">
        <v>12.75</v>
      </c>
      <c r="X19" s="129">
        <v>81.94</v>
      </c>
      <c r="Y19" s="129">
        <v>0</v>
      </c>
      <c r="Z19" s="132">
        <v>6</v>
      </c>
      <c r="AA19" s="132">
        <f>(SUM(W19:Y19)*Z19)</f>
        <v>568.14</v>
      </c>
      <c r="AB19" s="129">
        <v>12.75</v>
      </c>
      <c r="AC19" s="129">
        <v>64.599999999999994</v>
      </c>
      <c r="AD19" s="129">
        <v>0</v>
      </c>
      <c r="AE19" s="132">
        <v>1</v>
      </c>
      <c r="AF19" s="132">
        <f t="shared" si="3"/>
        <v>77.349999999999994</v>
      </c>
    </row>
    <row r="20" spans="1:32" x14ac:dyDescent="0.15">
      <c r="A20" s="7"/>
      <c r="B20" s="211" t="s">
        <v>221</v>
      </c>
      <c r="C20" s="129">
        <v>21.25</v>
      </c>
      <c r="D20" s="129">
        <v>58.65</v>
      </c>
      <c r="E20" s="129">
        <v>0</v>
      </c>
      <c r="F20" s="132">
        <v>2</v>
      </c>
      <c r="G20" s="132">
        <f t="shared" si="0"/>
        <v>159.80000000000001</v>
      </c>
      <c r="H20" s="129">
        <v>21.25</v>
      </c>
      <c r="I20" s="129">
        <v>21.25</v>
      </c>
      <c r="J20" s="129">
        <v>0</v>
      </c>
      <c r="K20" s="132">
        <v>1</v>
      </c>
      <c r="L20" s="132">
        <f t="shared" si="1"/>
        <v>42.5</v>
      </c>
      <c r="M20" s="129">
        <v>21.25</v>
      </c>
      <c r="N20" s="129">
        <v>34</v>
      </c>
      <c r="O20" s="129">
        <v>0</v>
      </c>
      <c r="P20" s="132">
        <v>4</v>
      </c>
      <c r="Q20" s="132">
        <f>(SUM(M20:O20)*P20)</f>
        <v>221</v>
      </c>
      <c r="R20" s="129">
        <v>21.25</v>
      </c>
      <c r="S20" s="129">
        <v>58.65</v>
      </c>
      <c r="T20" s="129">
        <v>0</v>
      </c>
      <c r="U20" s="132">
        <v>1</v>
      </c>
      <c r="V20" s="132">
        <f t="shared" si="2"/>
        <v>79.900000000000006</v>
      </c>
      <c r="W20" s="129">
        <v>21.25</v>
      </c>
      <c r="X20" s="129">
        <v>58.65</v>
      </c>
      <c r="Y20" s="129">
        <v>0</v>
      </c>
      <c r="Z20" s="132">
        <v>6</v>
      </c>
      <c r="AA20" s="132">
        <f>(SUM(W20:Y20)*Z20)</f>
        <v>479.40000000000003</v>
      </c>
      <c r="AB20" s="129">
        <v>21.25</v>
      </c>
      <c r="AC20" s="129">
        <v>58.65</v>
      </c>
      <c r="AD20" s="129">
        <v>0</v>
      </c>
      <c r="AE20" s="132">
        <v>1</v>
      </c>
      <c r="AF20" s="132">
        <f t="shared" si="3"/>
        <v>79.900000000000006</v>
      </c>
    </row>
    <row r="21" spans="1:32" x14ac:dyDescent="0.15">
      <c r="A21" s="7"/>
      <c r="B21" s="211" t="s">
        <v>111</v>
      </c>
      <c r="C21" s="129">
        <v>12.75</v>
      </c>
      <c r="D21" s="129">
        <v>17</v>
      </c>
      <c r="E21" s="129">
        <v>0</v>
      </c>
      <c r="F21" s="132">
        <v>2</v>
      </c>
      <c r="G21" s="132">
        <f t="shared" si="0"/>
        <v>59.5</v>
      </c>
      <c r="H21" s="129">
        <v>0</v>
      </c>
      <c r="I21" s="129">
        <v>0</v>
      </c>
      <c r="J21" s="129">
        <v>0</v>
      </c>
      <c r="K21" s="132">
        <v>1</v>
      </c>
      <c r="L21" s="132">
        <f t="shared" si="1"/>
        <v>0</v>
      </c>
      <c r="M21" s="129">
        <v>0</v>
      </c>
      <c r="N21" s="129">
        <v>0</v>
      </c>
      <c r="O21" s="129">
        <v>0</v>
      </c>
      <c r="P21" s="132">
        <v>4</v>
      </c>
      <c r="Q21" s="132">
        <f>(SUM(M21:O21)*P21)</f>
        <v>0</v>
      </c>
      <c r="R21" s="129">
        <v>12.75</v>
      </c>
      <c r="S21" s="129">
        <v>17</v>
      </c>
      <c r="T21" s="129">
        <v>0</v>
      </c>
      <c r="U21" s="132">
        <v>1</v>
      </c>
      <c r="V21" s="132">
        <f t="shared" si="2"/>
        <v>29.75</v>
      </c>
      <c r="W21" s="129">
        <v>12.75</v>
      </c>
      <c r="X21" s="129">
        <v>17</v>
      </c>
      <c r="Y21" s="129">
        <v>0</v>
      </c>
      <c r="Z21" s="132">
        <v>6</v>
      </c>
      <c r="AA21" s="132">
        <f>(SUM(W21:Y21)*Z21)</f>
        <v>178.5</v>
      </c>
      <c r="AB21" s="129">
        <v>12.75</v>
      </c>
      <c r="AC21" s="129">
        <v>17</v>
      </c>
      <c r="AD21" s="129">
        <v>0</v>
      </c>
      <c r="AE21" s="132">
        <v>1</v>
      </c>
      <c r="AF21" s="132">
        <f t="shared" si="3"/>
        <v>29.75</v>
      </c>
    </row>
    <row r="22" spans="1:32" x14ac:dyDescent="0.15">
      <c r="A22" s="7"/>
      <c r="B22" s="211" t="s">
        <v>112</v>
      </c>
      <c r="C22" s="129">
        <v>12.75</v>
      </c>
      <c r="D22" s="129">
        <v>10.199999999999999</v>
      </c>
      <c r="E22" s="129">
        <v>0</v>
      </c>
      <c r="F22" s="132">
        <v>2</v>
      </c>
      <c r="G22" s="132">
        <f t="shared" si="0"/>
        <v>45.9</v>
      </c>
      <c r="H22" s="129">
        <v>0</v>
      </c>
      <c r="I22" s="129">
        <v>0</v>
      </c>
      <c r="J22" s="129">
        <v>0</v>
      </c>
      <c r="K22" s="132">
        <v>1</v>
      </c>
      <c r="L22" s="132">
        <f t="shared" si="1"/>
        <v>0</v>
      </c>
      <c r="M22" s="129">
        <v>0</v>
      </c>
      <c r="N22" s="129">
        <v>0</v>
      </c>
      <c r="O22" s="129">
        <v>0</v>
      </c>
      <c r="P22" s="132">
        <v>4</v>
      </c>
      <c r="Q22" s="132">
        <f>(SUM(M22:O22)*P22)</f>
        <v>0</v>
      </c>
      <c r="R22" s="129">
        <v>12.75</v>
      </c>
      <c r="S22" s="129">
        <v>10.199999999999999</v>
      </c>
      <c r="T22" s="129">
        <v>0</v>
      </c>
      <c r="U22" s="132">
        <v>1</v>
      </c>
      <c r="V22" s="132">
        <f t="shared" si="2"/>
        <v>22.95</v>
      </c>
      <c r="W22" s="129">
        <v>12.75</v>
      </c>
      <c r="X22" s="129">
        <v>10.199999999999999</v>
      </c>
      <c r="Y22" s="129">
        <v>0</v>
      </c>
      <c r="Z22" s="132">
        <v>6</v>
      </c>
      <c r="AA22" s="132">
        <f>(SUM(W22:Y22)*Z22)</f>
        <v>137.69999999999999</v>
      </c>
      <c r="AB22" s="129">
        <v>12.75</v>
      </c>
      <c r="AC22" s="129">
        <v>10.199999999999999</v>
      </c>
      <c r="AD22" s="129">
        <v>0</v>
      </c>
      <c r="AE22" s="132">
        <v>1</v>
      </c>
      <c r="AF22" s="132">
        <f t="shared" si="3"/>
        <v>22.95</v>
      </c>
    </row>
    <row r="23" spans="1:32" x14ac:dyDescent="0.15">
      <c r="A23" s="7"/>
      <c r="B23" s="211" t="s">
        <v>113</v>
      </c>
      <c r="C23" s="129">
        <v>21.25</v>
      </c>
      <c r="D23" s="129">
        <v>30.6</v>
      </c>
      <c r="E23" s="129">
        <v>0</v>
      </c>
      <c r="F23" s="132">
        <v>2</v>
      </c>
      <c r="G23" s="132">
        <f t="shared" si="0"/>
        <v>103.7</v>
      </c>
      <c r="H23" s="129">
        <v>0</v>
      </c>
      <c r="I23" s="129">
        <v>0</v>
      </c>
      <c r="J23" s="129">
        <v>0</v>
      </c>
      <c r="K23" s="132">
        <v>1</v>
      </c>
      <c r="L23" s="132">
        <f t="shared" si="1"/>
        <v>0</v>
      </c>
      <c r="M23" s="129">
        <v>0</v>
      </c>
      <c r="N23" s="129">
        <v>0</v>
      </c>
      <c r="O23" s="129">
        <v>0</v>
      </c>
      <c r="P23" s="132">
        <v>4</v>
      </c>
      <c r="Q23" s="132">
        <f>(SUM(M23:O23)*P23)</f>
        <v>0</v>
      </c>
      <c r="R23" s="129">
        <v>21.25</v>
      </c>
      <c r="S23" s="129">
        <v>30.6</v>
      </c>
      <c r="T23" s="129">
        <v>0</v>
      </c>
      <c r="U23" s="132">
        <v>1</v>
      </c>
      <c r="V23" s="132">
        <f t="shared" si="2"/>
        <v>51.85</v>
      </c>
      <c r="W23" s="129">
        <v>21.25</v>
      </c>
      <c r="X23" s="129">
        <v>30.6</v>
      </c>
      <c r="Y23" s="129">
        <v>0</v>
      </c>
      <c r="Z23" s="132">
        <v>6</v>
      </c>
      <c r="AA23" s="132">
        <f>(SUM(W23:Y23)*Z23)</f>
        <v>311.10000000000002</v>
      </c>
      <c r="AB23" s="129">
        <v>21.25</v>
      </c>
      <c r="AC23" s="129">
        <v>30.6</v>
      </c>
      <c r="AD23" s="129">
        <v>0</v>
      </c>
      <c r="AE23" s="132">
        <v>1</v>
      </c>
      <c r="AF23" s="132">
        <f t="shared" si="3"/>
        <v>51.85</v>
      </c>
    </row>
    <row r="24" spans="1:32" x14ac:dyDescent="0.15">
      <c r="A24" s="7"/>
      <c r="B24" s="211" t="s">
        <v>114</v>
      </c>
      <c r="C24" s="129">
        <v>8.5</v>
      </c>
      <c r="D24" s="129">
        <v>6.8</v>
      </c>
      <c r="E24" s="129">
        <v>0</v>
      </c>
      <c r="F24" s="132">
        <v>2</v>
      </c>
      <c r="G24" s="132">
        <f t="shared" si="0"/>
        <v>30.6</v>
      </c>
      <c r="H24" s="129">
        <v>8.5</v>
      </c>
      <c r="I24" s="129">
        <v>6.8</v>
      </c>
      <c r="J24" s="129">
        <v>0</v>
      </c>
      <c r="K24" s="132">
        <v>1</v>
      </c>
      <c r="L24" s="132">
        <f t="shared" si="1"/>
        <v>15.3</v>
      </c>
      <c r="M24" s="129">
        <v>8.5</v>
      </c>
      <c r="N24" s="129">
        <v>10.199999999999999</v>
      </c>
      <c r="O24" s="129">
        <v>0</v>
      </c>
      <c r="P24" s="132">
        <v>4</v>
      </c>
      <c r="Q24" s="132">
        <f>(SUM(M24:O24)*P24)</f>
        <v>74.8</v>
      </c>
      <c r="R24" s="129">
        <v>8.5</v>
      </c>
      <c r="S24" s="129">
        <v>6.8</v>
      </c>
      <c r="T24" s="129">
        <v>0</v>
      </c>
      <c r="U24" s="132">
        <v>1</v>
      </c>
      <c r="V24" s="132">
        <f t="shared" si="2"/>
        <v>15.3</v>
      </c>
      <c r="W24" s="129">
        <v>8.5</v>
      </c>
      <c r="X24" s="129">
        <v>6.8</v>
      </c>
      <c r="Y24" s="129">
        <v>0</v>
      </c>
      <c r="Z24" s="132">
        <v>6</v>
      </c>
      <c r="AA24" s="132">
        <f>(SUM(W24:Y24)*Z24)</f>
        <v>91.800000000000011</v>
      </c>
      <c r="AB24" s="129">
        <v>8.5</v>
      </c>
      <c r="AC24" s="129">
        <v>6.8</v>
      </c>
      <c r="AD24" s="129">
        <v>0</v>
      </c>
      <c r="AE24" s="132">
        <v>1</v>
      </c>
      <c r="AF24" s="132">
        <f t="shared" si="3"/>
        <v>15.3</v>
      </c>
    </row>
    <row r="25" spans="1:32" x14ac:dyDescent="0.15">
      <c r="A25" s="7" t="s">
        <v>115</v>
      </c>
      <c r="B25" s="211" t="s">
        <v>116</v>
      </c>
      <c r="C25" s="129">
        <v>4</v>
      </c>
      <c r="D25" s="129">
        <v>0</v>
      </c>
      <c r="E25" s="129">
        <v>0</v>
      </c>
      <c r="F25" s="132">
        <v>2</v>
      </c>
      <c r="G25" s="132">
        <f t="shared" si="0"/>
        <v>8</v>
      </c>
      <c r="H25" s="129">
        <v>4</v>
      </c>
      <c r="I25" s="129">
        <v>0</v>
      </c>
      <c r="J25" s="129">
        <v>0</v>
      </c>
      <c r="K25" s="132">
        <v>1</v>
      </c>
      <c r="L25" s="132">
        <f t="shared" si="1"/>
        <v>4</v>
      </c>
      <c r="M25" s="129">
        <v>4</v>
      </c>
      <c r="N25" s="129">
        <v>0</v>
      </c>
      <c r="O25" s="129">
        <v>0</v>
      </c>
      <c r="P25" s="132">
        <v>12</v>
      </c>
      <c r="Q25" s="132">
        <f>(SUM(M25:O25)*P25)</f>
        <v>48</v>
      </c>
      <c r="R25" s="129">
        <v>4</v>
      </c>
      <c r="S25" s="129">
        <v>0</v>
      </c>
      <c r="T25" s="129">
        <v>0</v>
      </c>
      <c r="U25" s="132">
        <v>1</v>
      </c>
      <c r="V25" s="132">
        <f t="shared" si="2"/>
        <v>4</v>
      </c>
      <c r="W25" s="129">
        <v>5</v>
      </c>
      <c r="X25" s="129">
        <v>0</v>
      </c>
      <c r="Y25" s="129">
        <v>0</v>
      </c>
      <c r="Z25" s="132">
        <v>6</v>
      </c>
      <c r="AA25" s="132">
        <f>(SUM(W25:Y25)*Z25)</f>
        <v>30</v>
      </c>
      <c r="AB25" s="129">
        <v>4</v>
      </c>
      <c r="AC25" s="129">
        <v>0</v>
      </c>
      <c r="AD25" s="129">
        <v>0</v>
      </c>
      <c r="AE25" s="132">
        <v>1</v>
      </c>
      <c r="AF25" s="132">
        <f t="shared" si="3"/>
        <v>4</v>
      </c>
    </row>
    <row r="26" spans="1:32" x14ac:dyDescent="0.15">
      <c r="A26" s="7"/>
      <c r="B26" s="211" t="s">
        <v>117</v>
      </c>
      <c r="C26" s="129">
        <v>0</v>
      </c>
      <c r="D26" s="129">
        <v>0</v>
      </c>
      <c r="E26" s="129">
        <v>0</v>
      </c>
      <c r="F26" s="132">
        <v>2</v>
      </c>
      <c r="G26" s="132">
        <f t="shared" si="0"/>
        <v>0</v>
      </c>
      <c r="H26" s="129">
        <v>0</v>
      </c>
      <c r="I26" s="129">
        <v>0</v>
      </c>
      <c r="J26" s="129">
        <v>0</v>
      </c>
      <c r="K26" s="132">
        <v>1</v>
      </c>
      <c r="L26" s="132">
        <f t="shared" si="1"/>
        <v>0</v>
      </c>
      <c r="M26" s="129">
        <v>0</v>
      </c>
      <c r="N26" s="129">
        <v>0</v>
      </c>
      <c r="O26" s="129">
        <v>0</v>
      </c>
      <c r="P26" s="132">
        <v>12</v>
      </c>
      <c r="Q26" s="132">
        <f>(SUM(M26:O26)*P26)</f>
        <v>0</v>
      </c>
      <c r="R26" s="129">
        <v>0</v>
      </c>
      <c r="S26" s="129">
        <v>0</v>
      </c>
      <c r="T26" s="129">
        <v>0</v>
      </c>
      <c r="U26" s="132">
        <v>1</v>
      </c>
      <c r="V26" s="132">
        <f t="shared" si="2"/>
        <v>0</v>
      </c>
      <c r="W26" s="129">
        <v>0</v>
      </c>
      <c r="X26" s="129">
        <v>0</v>
      </c>
      <c r="Y26" s="129">
        <v>0</v>
      </c>
      <c r="Z26" s="132">
        <v>6</v>
      </c>
      <c r="AA26" s="132">
        <f>(SUM(W26:Y26)*Z26)</f>
        <v>0</v>
      </c>
      <c r="AB26" s="129">
        <v>0</v>
      </c>
      <c r="AC26" s="129">
        <v>0</v>
      </c>
      <c r="AD26" s="129">
        <v>0</v>
      </c>
      <c r="AE26" s="132">
        <v>1</v>
      </c>
      <c r="AF26" s="132">
        <f t="shared" si="3"/>
        <v>0</v>
      </c>
    </row>
    <row r="27" spans="1:32" x14ac:dyDescent="0.15">
      <c r="A27" s="7"/>
      <c r="B27" s="211" t="s">
        <v>118</v>
      </c>
      <c r="C27" s="129">
        <v>29.75</v>
      </c>
      <c r="D27" s="129">
        <v>0</v>
      </c>
      <c r="E27" s="129">
        <v>0</v>
      </c>
      <c r="F27" s="132">
        <v>2</v>
      </c>
      <c r="G27" s="132">
        <f t="shared" si="0"/>
        <v>59.5</v>
      </c>
      <c r="H27" s="129">
        <v>29.75</v>
      </c>
      <c r="I27" s="129">
        <v>0</v>
      </c>
      <c r="J27" s="129">
        <v>0</v>
      </c>
      <c r="K27" s="132">
        <v>1</v>
      </c>
      <c r="L27" s="132">
        <f t="shared" si="1"/>
        <v>29.75</v>
      </c>
      <c r="M27" s="129">
        <v>29.75</v>
      </c>
      <c r="N27" s="129">
        <v>0</v>
      </c>
      <c r="O27" s="129">
        <v>0</v>
      </c>
      <c r="P27" s="132">
        <v>12</v>
      </c>
      <c r="Q27" s="132">
        <f>(SUM(M27:O27)*P27)</f>
        <v>357</v>
      </c>
      <c r="R27" s="129">
        <v>29.75</v>
      </c>
      <c r="S27" s="129">
        <v>0</v>
      </c>
      <c r="T27" s="129">
        <v>0</v>
      </c>
      <c r="U27" s="132">
        <v>1</v>
      </c>
      <c r="V27" s="132">
        <f t="shared" si="2"/>
        <v>29.75</v>
      </c>
      <c r="W27" s="129">
        <v>29.75</v>
      </c>
      <c r="X27" s="129">
        <v>0</v>
      </c>
      <c r="Y27" s="129">
        <v>0</v>
      </c>
      <c r="Z27" s="132">
        <v>6</v>
      </c>
      <c r="AA27" s="132">
        <f>(SUM(W27:Y27)*Z27)</f>
        <v>178.5</v>
      </c>
      <c r="AB27" s="129">
        <v>29.75</v>
      </c>
      <c r="AC27" s="129">
        <v>0</v>
      </c>
      <c r="AD27" s="129">
        <v>0</v>
      </c>
      <c r="AE27" s="132">
        <v>1</v>
      </c>
      <c r="AF27" s="132">
        <f t="shared" si="3"/>
        <v>29.75</v>
      </c>
    </row>
    <row r="28" spans="1:32" x14ac:dyDescent="0.15">
      <c r="A28" s="7"/>
      <c r="B28" s="211" t="s">
        <v>119</v>
      </c>
      <c r="C28" s="129">
        <v>2.5499999999999998</v>
      </c>
      <c r="D28" s="129">
        <v>1.0625</v>
      </c>
      <c r="E28" s="129">
        <v>0</v>
      </c>
      <c r="F28" s="132">
        <v>2</v>
      </c>
      <c r="G28" s="132">
        <f t="shared" si="0"/>
        <v>7.2249999999999996</v>
      </c>
      <c r="H28" s="129">
        <v>2.5499999999999998</v>
      </c>
      <c r="I28" s="129">
        <v>1.0625</v>
      </c>
      <c r="J28" s="129">
        <v>0</v>
      </c>
      <c r="K28" s="132">
        <v>1</v>
      </c>
      <c r="L28" s="132">
        <f t="shared" si="1"/>
        <v>3.6124999999999998</v>
      </c>
      <c r="M28" s="129">
        <v>2.5499999999999998</v>
      </c>
      <c r="N28" s="129">
        <v>1.0625</v>
      </c>
      <c r="O28" s="129">
        <v>0</v>
      </c>
      <c r="P28" s="132">
        <v>12</v>
      </c>
      <c r="Q28" s="132">
        <f>(SUM(M28:O28)*P28)</f>
        <v>43.349999999999994</v>
      </c>
      <c r="R28" s="129">
        <v>2.5499999999999998</v>
      </c>
      <c r="S28" s="129">
        <v>1.0625</v>
      </c>
      <c r="T28" s="129">
        <v>0</v>
      </c>
      <c r="U28" s="132">
        <v>1</v>
      </c>
      <c r="V28" s="132">
        <f t="shared" si="2"/>
        <v>3.6124999999999998</v>
      </c>
      <c r="W28" s="129">
        <v>2.5499999999999998</v>
      </c>
      <c r="X28" s="129">
        <v>1.0625</v>
      </c>
      <c r="Y28" s="129">
        <v>0</v>
      </c>
      <c r="Z28" s="132">
        <v>6</v>
      </c>
      <c r="AA28" s="132">
        <f>(SUM(W28:Y28)*Z28)</f>
        <v>21.674999999999997</v>
      </c>
      <c r="AB28" s="129">
        <v>2.5499999999999998</v>
      </c>
      <c r="AC28" s="129">
        <v>1.0625</v>
      </c>
      <c r="AD28" s="129">
        <v>0</v>
      </c>
      <c r="AE28" s="132">
        <v>1</v>
      </c>
      <c r="AF28" s="132">
        <f t="shared" si="3"/>
        <v>3.6124999999999998</v>
      </c>
    </row>
    <row r="29" spans="1:32" x14ac:dyDescent="0.15">
      <c r="A29" s="7"/>
      <c r="B29" s="211" t="s">
        <v>120</v>
      </c>
      <c r="C29" s="129">
        <v>2.5499999999999998</v>
      </c>
      <c r="D29" s="129">
        <v>1.0625</v>
      </c>
      <c r="E29" s="129">
        <v>0</v>
      </c>
      <c r="F29" s="132">
        <v>2</v>
      </c>
      <c r="G29" s="132">
        <f t="shared" si="0"/>
        <v>7.2249999999999996</v>
      </c>
      <c r="H29" s="129">
        <v>2.5499999999999998</v>
      </c>
      <c r="I29" s="129">
        <v>1.0625</v>
      </c>
      <c r="J29" s="129">
        <v>0</v>
      </c>
      <c r="K29" s="132">
        <v>1</v>
      </c>
      <c r="L29" s="132">
        <f t="shared" si="1"/>
        <v>3.6124999999999998</v>
      </c>
      <c r="M29" s="129">
        <v>2.5499999999999998</v>
      </c>
      <c r="N29" s="129">
        <v>1.0625</v>
      </c>
      <c r="O29" s="129">
        <v>0</v>
      </c>
      <c r="P29" s="132">
        <v>12</v>
      </c>
      <c r="Q29" s="132">
        <f>(SUM(M29:O29)*P29)</f>
        <v>43.349999999999994</v>
      </c>
      <c r="R29" s="129">
        <v>2.5499999999999998</v>
      </c>
      <c r="S29" s="129">
        <v>1.0625</v>
      </c>
      <c r="T29" s="129">
        <v>0</v>
      </c>
      <c r="U29" s="132">
        <v>1</v>
      </c>
      <c r="V29" s="132">
        <f t="shared" si="2"/>
        <v>3.6124999999999998</v>
      </c>
      <c r="W29" s="129">
        <v>2.5499999999999998</v>
      </c>
      <c r="X29" s="129">
        <v>1.0625</v>
      </c>
      <c r="Y29" s="129">
        <v>0</v>
      </c>
      <c r="Z29" s="132">
        <v>6</v>
      </c>
      <c r="AA29" s="132">
        <f>(SUM(W29:Y29)*Z29)</f>
        <v>21.674999999999997</v>
      </c>
      <c r="AB29" s="129">
        <v>2.5499999999999998</v>
      </c>
      <c r="AC29" s="129">
        <v>1.0625</v>
      </c>
      <c r="AD29" s="129">
        <v>0</v>
      </c>
      <c r="AE29" s="132">
        <v>1</v>
      </c>
      <c r="AF29" s="132">
        <f t="shared" si="3"/>
        <v>3.6124999999999998</v>
      </c>
    </row>
    <row r="30" spans="1:32" x14ac:dyDescent="0.15">
      <c r="A30" s="7"/>
      <c r="B30" s="211" t="s">
        <v>121</v>
      </c>
      <c r="C30" s="129">
        <v>2.5499999999999998</v>
      </c>
      <c r="D30" s="129">
        <v>1.7</v>
      </c>
      <c r="E30" s="129">
        <v>0</v>
      </c>
      <c r="F30" s="132">
        <v>2</v>
      </c>
      <c r="G30" s="132">
        <f t="shared" si="0"/>
        <v>8.5</v>
      </c>
      <c r="H30" s="129">
        <v>2.5499999999999998</v>
      </c>
      <c r="I30" s="129">
        <v>1.7</v>
      </c>
      <c r="J30" s="129">
        <v>0</v>
      </c>
      <c r="K30" s="132">
        <v>1</v>
      </c>
      <c r="L30" s="132">
        <f t="shared" si="1"/>
        <v>4.25</v>
      </c>
      <c r="M30" s="129">
        <v>2.5499999999999998</v>
      </c>
      <c r="N30" s="129">
        <v>1.7</v>
      </c>
      <c r="O30" s="129">
        <v>0</v>
      </c>
      <c r="P30" s="132">
        <v>12</v>
      </c>
      <c r="Q30" s="132">
        <f>(SUM(M30:O30)*P30)</f>
        <v>51</v>
      </c>
      <c r="R30" s="129">
        <v>2.5499999999999998</v>
      </c>
      <c r="S30" s="129">
        <v>1.7</v>
      </c>
      <c r="T30" s="129">
        <v>0</v>
      </c>
      <c r="U30" s="132">
        <v>1</v>
      </c>
      <c r="V30" s="132">
        <f t="shared" si="2"/>
        <v>4.25</v>
      </c>
      <c r="W30" s="129">
        <v>2.5499999999999998</v>
      </c>
      <c r="X30" s="129">
        <v>1.7</v>
      </c>
      <c r="Y30" s="129">
        <v>0</v>
      </c>
      <c r="Z30" s="132">
        <v>6</v>
      </c>
      <c r="AA30" s="132">
        <f>(SUM(W30:Y30)*Z30)</f>
        <v>25.5</v>
      </c>
      <c r="AB30" s="129">
        <v>2.5499999999999998</v>
      </c>
      <c r="AC30" s="129">
        <v>1.7</v>
      </c>
      <c r="AD30" s="129">
        <v>0</v>
      </c>
      <c r="AE30" s="132">
        <v>1</v>
      </c>
      <c r="AF30" s="132">
        <f t="shared" si="3"/>
        <v>4.25</v>
      </c>
    </row>
    <row r="31" spans="1:32" x14ac:dyDescent="0.15">
      <c r="A31" s="7"/>
      <c r="B31" s="211" t="s">
        <v>122</v>
      </c>
      <c r="C31" s="129">
        <v>2.5499999999999998</v>
      </c>
      <c r="D31" s="129">
        <v>0.68</v>
      </c>
      <c r="E31" s="129">
        <v>0</v>
      </c>
      <c r="F31" s="132">
        <v>2</v>
      </c>
      <c r="G31" s="132">
        <f t="shared" si="0"/>
        <v>6.46</v>
      </c>
      <c r="H31" s="129">
        <v>2.5499999999999998</v>
      </c>
      <c r="I31" s="129">
        <v>0.68</v>
      </c>
      <c r="J31" s="129">
        <v>0</v>
      </c>
      <c r="K31" s="132">
        <v>1</v>
      </c>
      <c r="L31" s="132">
        <f t="shared" si="1"/>
        <v>3.23</v>
      </c>
      <c r="M31" s="129">
        <v>2.5499999999999998</v>
      </c>
      <c r="N31" s="129">
        <v>0.68</v>
      </c>
      <c r="O31" s="129">
        <v>0</v>
      </c>
      <c r="P31" s="132">
        <v>12</v>
      </c>
      <c r="Q31" s="132">
        <f>(SUM(M31:O31)*P31)</f>
        <v>38.76</v>
      </c>
      <c r="R31" s="129">
        <v>2.5499999999999998</v>
      </c>
      <c r="S31" s="129">
        <v>0.68</v>
      </c>
      <c r="T31" s="129">
        <v>0</v>
      </c>
      <c r="U31" s="132">
        <v>1</v>
      </c>
      <c r="V31" s="132">
        <f t="shared" si="2"/>
        <v>3.23</v>
      </c>
      <c r="W31" s="129">
        <v>2.5499999999999998</v>
      </c>
      <c r="X31" s="129">
        <v>0.68</v>
      </c>
      <c r="Y31" s="129">
        <v>0</v>
      </c>
      <c r="Z31" s="132">
        <v>6</v>
      </c>
      <c r="AA31" s="132">
        <f>(SUM(W31:Y31)*Z31)</f>
        <v>19.38</v>
      </c>
      <c r="AB31" s="129">
        <v>2.5499999999999998</v>
      </c>
      <c r="AC31" s="129">
        <v>0.68</v>
      </c>
      <c r="AD31" s="129">
        <v>0</v>
      </c>
      <c r="AE31" s="132">
        <v>1</v>
      </c>
      <c r="AF31" s="132">
        <f t="shared" si="3"/>
        <v>3.23</v>
      </c>
    </row>
    <row r="32" spans="1:32" x14ac:dyDescent="0.15">
      <c r="A32" s="7"/>
      <c r="B32" s="211" t="s">
        <v>216</v>
      </c>
      <c r="C32" s="129">
        <v>10</v>
      </c>
      <c r="D32" s="129">
        <v>61.2</v>
      </c>
      <c r="E32" s="129">
        <v>0</v>
      </c>
      <c r="F32" s="132">
        <v>2</v>
      </c>
      <c r="G32" s="132">
        <f t="shared" si="0"/>
        <v>142.4</v>
      </c>
      <c r="H32" s="129">
        <v>10</v>
      </c>
      <c r="I32" s="129">
        <v>90.8</v>
      </c>
      <c r="J32" s="129">
        <v>0</v>
      </c>
      <c r="K32" s="132">
        <v>1</v>
      </c>
      <c r="L32" s="132">
        <f t="shared" si="1"/>
        <v>100.8</v>
      </c>
      <c r="M32" s="129">
        <v>10</v>
      </c>
      <c r="N32" s="129">
        <v>96.9</v>
      </c>
      <c r="O32" s="129">
        <v>0</v>
      </c>
      <c r="P32" s="132">
        <v>4</v>
      </c>
      <c r="Q32" s="132">
        <f>(SUM(M32:O32)*P32)</f>
        <v>427.6</v>
      </c>
      <c r="R32" s="129">
        <v>10</v>
      </c>
      <c r="S32" s="129">
        <v>61.2</v>
      </c>
      <c r="T32" s="129">
        <v>0</v>
      </c>
      <c r="U32" s="132">
        <v>1</v>
      </c>
      <c r="V32" s="132">
        <f t="shared" si="2"/>
        <v>71.2</v>
      </c>
      <c r="W32" s="129">
        <v>10</v>
      </c>
      <c r="X32" s="129">
        <v>61.2</v>
      </c>
      <c r="Y32" s="129">
        <v>0</v>
      </c>
      <c r="Z32" s="132">
        <v>6</v>
      </c>
      <c r="AA32" s="132">
        <f>(SUM(W32:Y32)*Z32)</f>
        <v>427.20000000000005</v>
      </c>
      <c r="AB32" s="129">
        <v>10</v>
      </c>
      <c r="AC32" s="129">
        <v>61.2</v>
      </c>
      <c r="AD32" s="129">
        <v>0</v>
      </c>
      <c r="AE32" s="132">
        <v>1</v>
      </c>
      <c r="AF32" s="132">
        <f t="shared" si="3"/>
        <v>71.2</v>
      </c>
    </row>
    <row r="33" spans="1:32" x14ac:dyDescent="0.15">
      <c r="A33" s="7"/>
      <c r="B33" s="211" t="s">
        <v>224</v>
      </c>
      <c r="C33" s="129">
        <v>0</v>
      </c>
      <c r="D33" s="129">
        <v>0</v>
      </c>
      <c r="E33" s="129">
        <v>0</v>
      </c>
      <c r="F33" s="132">
        <v>2</v>
      </c>
      <c r="G33" s="132">
        <f t="shared" si="0"/>
        <v>0</v>
      </c>
      <c r="H33" s="129">
        <v>25.5</v>
      </c>
      <c r="I33" s="129">
        <v>51</v>
      </c>
      <c r="J33" s="129">
        <v>0</v>
      </c>
      <c r="K33" s="132">
        <v>1</v>
      </c>
      <c r="L33" s="132">
        <f t="shared" si="1"/>
        <v>76.5</v>
      </c>
      <c r="M33" s="129">
        <v>25.5</v>
      </c>
      <c r="N33" s="129">
        <v>32.299999999999997</v>
      </c>
      <c r="O33" s="129">
        <v>0</v>
      </c>
      <c r="P33" s="132">
        <v>4</v>
      </c>
      <c r="Q33" s="132">
        <f>(SUM(M33:O33)*P33)</f>
        <v>231.2</v>
      </c>
      <c r="R33" s="129">
        <v>0</v>
      </c>
      <c r="S33" s="129">
        <v>0</v>
      </c>
      <c r="T33" s="129">
        <v>0</v>
      </c>
      <c r="U33" s="132">
        <v>1</v>
      </c>
      <c r="V33" s="132">
        <f t="shared" si="2"/>
        <v>0</v>
      </c>
      <c r="W33" s="129">
        <v>0</v>
      </c>
      <c r="X33" s="129">
        <v>0</v>
      </c>
      <c r="Y33" s="129">
        <v>0</v>
      </c>
      <c r="Z33" s="132">
        <v>6</v>
      </c>
      <c r="AA33" s="132">
        <f>(SUM(W33:Y33)*Z33)</f>
        <v>0</v>
      </c>
      <c r="AB33" s="129">
        <v>0</v>
      </c>
      <c r="AC33" s="129">
        <v>0</v>
      </c>
      <c r="AD33" s="129">
        <v>0</v>
      </c>
      <c r="AE33" s="132">
        <v>1</v>
      </c>
      <c r="AF33" s="132">
        <f t="shared" si="3"/>
        <v>0</v>
      </c>
    </row>
    <row r="34" spans="1:32" x14ac:dyDescent="0.15">
      <c r="A34" s="7"/>
      <c r="B34" s="211" t="s">
        <v>217</v>
      </c>
      <c r="C34" s="129">
        <v>10</v>
      </c>
      <c r="D34" s="129">
        <v>72.25</v>
      </c>
      <c r="E34" s="129">
        <v>0</v>
      </c>
      <c r="F34" s="132">
        <v>2</v>
      </c>
      <c r="G34" s="132">
        <f t="shared" si="0"/>
        <v>164.5</v>
      </c>
      <c r="H34" s="129">
        <v>10</v>
      </c>
      <c r="I34" s="129">
        <v>97.75</v>
      </c>
      <c r="J34" s="129">
        <v>0</v>
      </c>
      <c r="K34" s="132">
        <v>1</v>
      </c>
      <c r="L34" s="132">
        <f t="shared" si="1"/>
        <v>107.75</v>
      </c>
      <c r="M34" s="129">
        <v>10</v>
      </c>
      <c r="N34" s="129">
        <v>106.25</v>
      </c>
      <c r="O34" s="129">
        <v>0</v>
      </c>
      <c r="P34" s="132">
        <v>4</v>
      </c>
      <c r="Q34" s="132">
        <f>(SUM(M34:O34)*P34)</f>
        <v>465</v>
      </c>
      <c r="R34" s="129">
        <v>10</v>
      </c>
      <c r="S34" s="129">
        <v>72.25</v>
      </c>
      <c r="T34" s="129">
        <v>0</v>
      </c>
      <c r="U34" s="132">
        <v>1</v>
      </c>
      <c r="V34" s="132">
        <f t="shared" si="2"/>
        <v>82.25</v>
      </c>
      <c r="W34" s="129">
        <v>10</v>
      </c>
      <c r="X34" s="129">
        <v>72.25</v>
      </c>
      <c r="Y34" s="129">
        <v>0</v>
      </c>
      <c r="Z34" s="132">
        <v>6</v>
      </c>
      <c r="AA34" s="132">
        <f>(SUM(W34:Y34)*Z34)</f>
        <v>493.5</v>
      </c>
      <c r="AB34" s="129">
        <v>10</v>
      </c>
      <c r="AC34" s="129">
        <v>72.25</v>
      </c>
      <c r="AD34" s="129">
        <v>0</v>
      </c>
      <c r="AE34" s="132">
        <v>1</v>
      </c>
      <c r="AF34" s="132">
        <f t="shared" si="3"/>
        <v>82.25</v>
      </c>
    </row>
    <row r="35" spans="1:32" x14ac:dyDescent="0.15">
      <c r="A35" s="7"/>
      <c r="B35" s="211" t="s">
        <v>123</v>
      </c>
      <c r="C35" s="129">
        <v>2.5499999999999998</v>
      </c>
      <c r="D35" s="129">
        <v>5.95</v>
      </c>
      <c r="E35" s="129">
        <v>0</v>
      </c>
      <c r="F35" s="132">
        <v>2</v>
      </c>
      <c r="G35" s="132">
        <f t="shared" si="0"/>
        <v>17</v>
      </c>
      <c r="H35" s="129">
        <v>2.5499999999999998</v>
      </c>
      <c r="I35" s="129">
        <v>5.95</v>
      </c>
      <c r="J35" s="129">
        <v>0</v>
      </c>
      <c r="K35" s="132">
        <v>1</v>
      </c>
      <c r="L35" s="132">
        <f t="shared" si="1"/>
        <v>8.5</v>
      </c>
      <c r="M35" s="129">
        <v>2.5499999999999998</v>
      </c>
      <c r="N35" s="129">
        <v>5.95</v>
      </c>
      <c r="O35" s="129">
        <v>0</v>
      </c>
      <c r="P35" s="132">
        <v>4</v>
      </c>
      <c r="Q35" s="132">
        <f>(SUM(M35:O35)*P35)</f>
        <v>34</v>
      </c>
      <c r="R35" s="129">
        <v>2.5499999999999998</v>
      </c>
      <c r="S35" s="129">
        <v>5.95</v>
      </c>
      <c r="T35" s="129">
        <v>0</v>
      </c>
      <c r="U35" s="132">
        <v>1</v>
      </c>
      <c r="V35" s="132">
        <f t="shared" si="2"/>
        <v>8.5</v>
      </c>
      <c r="W35" s="129">
        <v>2.5499999999999998</v>
      </c>
      <c r="X35" s="129">
        <v>5.95</v>
      </c>
      <c r="Y35" s="129">
        <v>0</v>
      </c>
      <c r="Z35" s="132">
        <v>6</v>
      </c>
      <c r="AA35" s="132">
        <f>(SUM(W35:Y35)*Z35)</f>
        <v>51</v>
      </c>
      <c r="AB35" s="129">
        <v>2.5499999999999998</v>
      </c>
      <c r="AC35" s="129">
        <v>5.95</v>
      </c>
      <c r="AD35" s="129">
        <v>0</v>
      </c>
      <c r="AE35" s="132">
        <v>1</v>
      </c>
      <c r="AF35" s="132">
        <f t="shared" si="3"/>
        <v>8.5</v>
      </c>
    </row>
    <row r="36" spans="1:32" x14ac:dyDescent="0.15">
      <c r="A36" s="7"/>
      <c r="B36" s="211" t="s">
        <v>124</v>
      </c>
      <c r="C36" s="129">
        <v>2.5499999999999998</v>
      </c>
      <c r="D36" s="129">
        <v>3.4</v>
      </c>
      <c r="E36" s="129">
        <v>0</v>
      </c>
      <c r="F36" s="132">
        <v>2</v>
      </c>
      <c r="G36" s="132">
        <f t="shared" si="0"/>
        <v>11.899999999999999</v>
      </c>
      <c r="H36" s="129">
        <v>2.5499999999999998</v>
      </c>
      <c r="I36" s="129">
        <v>3.4</v>
      </c>
      <c r="J36" s="129">
        <v>0</v>
      </c>
      <c r="K36" s="132">
        <v>1</v>
      </c>
      <c r="L36" s="132">
        <f t="shared" si="1"/>
        <v>5.9499999999999993</v>
      </c>
      <c r="M36" s="129">
        <v>2.5499999999999998</v>
      </c>
      <c r="N36" s="129">
        <v>3.4</v>
      </c>
      <c r="O36" s="129">
        <v>0</v>
      </c>
      <c r="P36" s="132">
        <v>4</v>
      </c>
      <c r="Q36" s="132">
        <f>(SUM(M36:O36)*P36)</f>
        <v>23.799999999999997</v>
      </c>
      <c r="R36" s="129">
        <v>2.5499999999999998</v>
      </c>
      <c r="S36" s="129">
        <v>3.4</v>
      </c>
      <c r="T36" s="129">
        <v>0</v>
      </c>
      <c r="U36" s="132">
        <v>1</v>
      </c>
      <c r="V36" s="132">
        <f t="shared" si="2"/>
        <v>5.9499999999999993</v>
      </c>
      <c r="W36" s="129">
        <v>2.5499999999999998</v>
      </c>
      <c r="X36" s="129">
        <v>3.4</v>
      </c>
      <c r="Y36" s="129">
        <v>0</v>
      </c>
      <c r="Z36" s="132">
        <v>6</v>
      </c>
      <c r="AA36" s="132">
        <f>(SUM(W36:Y36)*Z36)</f>
        <v>35.699999999999996</v>
      </c>
      <c r="AB36" s="129">
        <v>2.5499999999999998</v>
      </c>
      <c r="AC36" s="129">
        <v>3.4</v>
      </c>
      <c r="AD36" s="129">
        <v>0</v>
      </c>
      <c r="AE36" s="132">
        <v>1</v>
      </c>
      <c r="AF36" s="132">
        <f t="shared" si="3"/>
        <v>5.9499999999999993</v>
      </c>
    </row>
    <row r="37" spans="1:32" x14ac:dyDescent="0.15">
      <c r="A37" s="7" t="s">
        <v>223</v>
      </c>
      <c r="B37" s="211" t="s">
        <v>125</v>
      </c>
      <c r="C37" s="129">
        <v>25.5</v>
      </c>
      <c r="D37" s="129">
        <v>0</v>
      </c>
      <c r="E37" s="129">
        <v>0</v>
      </c>
      <c r="F37" s="132">
        <v>2</v>
      </c>
      <c r="G37" s="132">
        <f t="shared" si="0"/>
        <v>51</v>
      </c>
      <c r="H37" s="129">
        <v>25.5</v>
      </c>
      <c r="I37" s="129">
        <v>0</v>
      </c>
      <c r="J37" s="129">
        <v>0</v>
      </c>
      <c r="K37" s="132">
        <v>1</v>
      </c>
      <c r="L37" s="132">
        <f t="shared" si="1"/>
        <v>25.5</v>
      </c>
      <c r="M37" s="129">
        <v>25.5</v>
      </c>
      <c r="N37" s="129">
        <v>0</v>
      </c>
      <c r="O37" s="129">
        <v>0</v>
      </c>
      <c r="P37" s="132">
        <v>2</v>
      </c>
      <c r="Q37" s="132">
        <f>(SUM(M37:O37)*P37)</f>
        <v>51</v>
      </c>
      <c r="R37" s="129">
        <v>25.5</v>
      </c>
      <c r="S37" s="129">
        <v>0</v>
      </c>
      <c r="T37" s="129">
        <v>0</v>
      </c>
      <c r="U37" s="132">
        <v>1</v>
      </c>
      <c r="V37" s="132">
        <f t="shared" si="2"/>
        <v>25.5</v>
      </c>
      <c r="W37" s="129">
        <v>25.5</v>
      </c>
      <c r="X37" s="129">
        <v>0</v>
      </c>
      <c r="Y37" s="129">
        <v>0</v>
      </c>
      <c r="Z37" s="132">
        <v>6</v>
      </c>
      <c r="AA37" s="132">
        <f>(SUM(W37:Y37)*Z37)</f>
        <v>153</v>
      </c>
      <c r="AB37" s="129">
        <v>25.5</v>
      </c>
      <c r="AC37" s="129">
        <v>0</v>
      </c>
      <c r="AD37" s="129">
        <v>0</v>
      </c>
      <c r="AE37" s="132">
        <v>1</v>
      </c>
      <c r="AF37" s="132">
        <f t="shared" si="3"/>
        <v>25.5</v>
      </c>
    </row>
    <row r="38" spans="1:32" ht="8.25" customHeight="1" x14ac:dyDescent="0.15">
      <c r="A38" s="8" t="s">
        <v>126</v>
      </c>
      <c r="B38" s="211" t="s">
        <v>127</v>
      </c>
      <c r="C38" s="129">
        <v>0</v>
      </c>
      <c r="D38" s="129">
        <v>61.2</v>
      </c>
      <c r="E38" s="129">
        <v>0</v>
      </c>
      <c r="F38" s="132">
        <v>2</v>
      </c>
      <c r="G38" s="132">
        <f t="shared" si="0"/>
        <v>122.4</v>
      </c>
      <c r="H38" s="129">
        <v>0</v>
      </c>
      <c r="I38" s="129">
        <v>54.655000000000001</v>
      </c>
      <c r="J38" s="129">
        <v>0</v>
      </c>
      <c r="K38" s="132">
        <v>1</v>
      </c>
      <c r="L38" s="132">
        <f t="shared" si="1"/>
        <v>54.655000000000001</v>
      </c>
      <c r="M38" s="129">
        <v>0</v>
      </c>
      <c r="N38" s="129">
        <v>27.2</v>
      </c>
      <c r="O38" s="129">
        <v>0</v>
      </c>
      <c r="P38" s="132">
        <v>2</v>
      </c>
      <c r="Q38" s="132">
        <f>(SUM(M38:O38)*P38)</f>
        <v>54.4</v>
      </c>
      <c r="R38" s="129">
        <v>0</v>
      </c>
      <c r="S38" s="129">
        <v>61.2</v>
      </c>
      <c r="T38" s="129">
        <v>0</v>
      </c>
      <c r="U38" s="132">
        <v>1</v>
      </c>
      <c r="V38" s="132">
        <f t="shared" si="2"/>
        <v>61.2</v>
      </c>
      <c r="W38" s="129">
        <v>0</v>
      </c>
      <c r="X38" s="129">
        <v>61.2</v>
      </c>
      <c r="Y38" s="129">
        <v>0</v>
      </c>
      <c r="Z38" s="132">
        <v>2</v>
      </c>
      <c r="AA38" s="132">
        <f>(SUM(W38:Y38)*Z38)</f>
        <v>122.4</v>
      </c>
      <c r="AB38" s="129">
        <v>0</v>
      </c>
      <c r="AC38" s="129">
        <v>64.599999999999994</v>
      </c>
      <c r="AD38" s="129">
        <v>0</v>
      </c>
      <c r="AE38" s="132">
        <v>1</v>
      </c>
      <c r="AF38" s="132">
        <f t="shared" si="3"/>
        <v>64.599999999999994</v>
      </c>
    </row>
    <row r="39" spans="1:32" x14ac:dyDescent="0.15">
      <c r="A39" s="8"/>
      <c r="B39" s="211" t="s">
        <v>128</v>
      </c>
      <c r="C39" s="129">
        <v>0</v>
      </c>
      <c r="D39" s="129">
        <v>47.09</v>
      </c>
      <c r="E39" s="129">
        <v>0</v>
      </c>
      <c r="F39" s="132">
        <v>2</v>
      </c>
      <c r="G39" s="132">
        <f t="shared" si="0"/>
        <v>94.18</v>
      </c>
      <c r="H39" s="129">
        <v>0</v>
      </c>
      <c r="I39" s="129">
        <v>64.09</v>
      </c>
      <c r="J39" s="129">
        <v>0</v>
      </c>
      <c r="K39" s="132">
        <v>1</v>
      </c>
      <c r="L39" s="132">
        <f t="shared" si="1"/>
        <v>64.09</v>
      </c>
      <c r="M39" s="129">
        <v>0</v>
      </c>
      <c r="N39" s="129">
        <v>23.8</v>
      </c>
      <c r="O39" s="129">
        <v>0</v>
      </c>
      <c r="P39" s="132">
        <v>2</v>
      </c>
      <c r="Q39" s="132">
        <f>(SUM(M39:O39)*P39)</f>
        <v>47.6</v>
      </c>
      <c r="R39" s="129">
        <v>0</v>
      </c>
      <c r="S39" s="129">
        <v>47.09</v>
      </c>
      <c r="T39" s="129">
        <v>0</v>
      </c>
      <c r="U39" s="132">
        <v>1</v>
      </c>
      <c r="V39" s="132">
        <f t="shared" si="2"/>
        <v>47.09</v>
      </c>
      <c r="W39" s="129">
        <v>0</v>
      </c>
      <c r="X39" s="129">
        <v>47.09</v>
      </c>
      <c r="Y39" s="129">
        <v>0</v>
      </c>
      <c r="Z39" s="132">
        <v>2</v>
      </c>
      <c r="AA39" s="132">
        <f>(SUM(W39:Y39)*Z39)</f>
        <v>94.18</v>
      </c>
      <c r="AB39" s="129">
        <v>0</v>
      </c>
      <c r="AC39" s="129">
        <v>48.45</v>
      </c>
      <c r="AD39" s="129">
        <v>0</v>
      </c>
      <c r="AE39" s="132">
        <v>1</v>
      </c>
      <c r="AF39" s="132">
        <f t="shared" si="3"/>
        <v>48.45</v>
      </c>
    </row>
    <row r="40" spans="1:32" x14ac:dyDescent="0.15">
      <c r="A40" s="8"/>
      <c r="B40" s="211" t="s">
        <v>129</v>
      </c>
      <c r="C40" s="129">
        <v>0</v>
      </c>
      <c r="D40" s="129">
        <v>54.825000000000003</v>
      </c>
      <c r="E40" s="129">
        <v>0</v>
      </c>
      <c r="F40" s="132">
        <v>2</v>
      </c>
      <c r="G40" s="132">
        <f t="shared" si="0"/>
        <v>109.65</v>
      </c>
      <c r="H40" s="129">
        <v>0</v>
      </c>
      <c r="I40" s="129">
        <v>44.71</v>
      </c>
      <c r="J40" s="129">
        <v>0</v>
      </c>
      <c r="K40" s="132">
        <v>1</v>
      </c>
      <c r="L40" s="132">
        <f t="shared" si="1"/>
        <v>44.71</v>
      </c>
      <c r="M40" s="129">
        <v>0</v>
      </c>
      <c r="N40" s="129">
        <v>15.3</v>
      </c>
      <c r="O40" s="129">
        <v>0</v>
      </c>
      <c r="P40" s="132">
        <v>2</v>
      </c>
      <c r="Q40" s="132">
        <f>(SUM(M40:O40)*P40)</f>
        <v>30.6</v>
      </c>
      <c r="R40" s="129">
        <v>0</v>
      </c>
      <c r="S40" s="129">
        <v>54.825000000000003</v>
      </c>
      <c r="T40" s="129">
        <v>0</v>
      </c>
      <c r="U40" s="132">
        <v>1</v>
      </c>
      <c r="V40" s="132">
        <f t="shared" si="2"/>
        <v>54.825000000000003</v>
      </c>
      <c r="W40" s="129">
        <v>0</v>
      </c>
      <c r="X40" s="129">
        <v>54.825000000000003</v>
      </c>
      <c r="Y40" s="129">
        <v>0</v>
      </c>
      <c r="Z40" s="132">
        <v>2</v>
      </c>
      <c r="AA40" s="132">
        <f>(SUM(W40:Y40)*Z40)</f>
        <v>109.65</v>
      </c>
      <c r="AB40" s="129">
        <v>0</v>
      </c>
      <c r="AC40" s="129">
        <v>57.8</v>
      </c>
      <c r="AD40" s="129">
        <v>0</v>
      </c>
      <c r="AE40" s="132">
        <v>1</v>
      </c>
      <c r="AF40" s="132">
        <f t="shared" si="3"/>
        <v>57.8</v>
      </c>
    </row>
    <row r="41" spans="1:32" x14ac:dyDescent="0.15">
      <c r="A41" s="8"/>
      <c r="B41" s="211" t="s">
        <v>130</v>
      </c>
      <c r="C41" s="129">
        <v>0</v>
      </c>
      <c r="D41" s="129">
        <v>174.25</v>
      </c>
      <c r="E41" s="129">
        <v>0</v>
      </c>
      <c r="F41" s="132">
        <v>2</v>
      </c>
      <c r="G41" s="132">
        <f t="shared" si="0"/>
        <v>348.5</v>
      </c>
      <c r="H41" s="129">
        <v>0</v>
      </c>
      <c r="I41" s="129">
        <v>90.27000000000001</v>
      </c>
      <c r="J41" s="129">
        <v>0</v>
      </c>
      <c r="K41" s="132">
        <v>1</v>
      </c>
      <c r="L41" s="132">
        <f t="shared" si="1"/>
        <v>90.27000000000001</v>
      </c>
      <c r="M41" s="129">
        <v>0</v>
      </c>
      <c r="N41" s="129">
        <v>72.25</v>
      </c>
      <c r="O41" s="129">
        <v>0</v>
      </c>
      <c r="P41" s="132">
        <v>2</v>
      </c>
      <c r="Q41" s="132">
        <f>(SUM(M41:O41)*P41)</f>
        <v>144.5</v>
      </c>
      <c r="R41" s="129">
        <v>0</v>
      </c>
      <c r="S41" s="129">
        <v>174.25</v>
      </c>
      <c r="T41" s="129">
        <v>0</v>
      </c>
      <c r="U41" s="132">
        <v>1</v>
      </c>
      <c r="V41" s="132">
        <f t="shared" si="2"/>
        <v>174.25</v>
      </c>
      <c r="W41" s="129">
        <v>0</v>
      </c>
      <c r="X41" s="129">
        <v>174.25</v>
      </c>
      <c r="Y41" s="129">
        <v>0</v>
      </c>
      <c r="Z41" s="132">
        <v>2</v>
      </c>
      <c r="AA41" s="132">
        <f>(SUM(W41:Y41)*Z41)</f>
        <v>348.5</v>
      </c>
      <c r="AB41" s="129">
        <v>0</v>
      </c>
      <c r="AC41" s="129">
        <v>182.75</v>
      </c>
      <c r="AD41" s="129">
        <v>0</v>
      </c>
      <c r="AE41" s="132">
        <v>1</v>
      </c>
      <c r="AF41" s="132">
        <f t="shared" si="3"/>
        <v>182.75</v>
      </c>
    </row>
    <row r="42" spans="1:32" x14ac:dyDescent="0.15">
      <c r="A42" s="8"/>
      <c r="B42" s="211" t="s">
        <v>131</v>
      </c>
      <c r="C42" s="129">
        <v>0</v>
      </c>
      <c r="D42" s="129">
        <v>57.8</v>
      </c>
      <c r="E42" s="129">
        <v>0</v>
      </c>
      <c r="F42" s="132">
        <v>2</v>
      </c>
      <c r="G42" s="132">
        <f t="shared" si="0"/>
        <v>115.6</v>
      </c>
      <c r="H42" s="129">
        <v>0</v>
      </c>
      <c r="I42" s="129">
        <v>40.799999999999997</v>
      </c>
      <c r="J42" s="129">
        <v>0</v>
      </c>
      <c r="K42" s="132">
        <v>1</v>
      </c>
      <c r="L42" s="132">
        <f t="shared" si="1"/>
        <v>40.799999999999997</v>
      </c>
      <c r="M42" s="129">
        <v>0</v>
      </c>
      <c r="N42" s="129">
        <v>25.5</v>
      </c>
      <c r="O42" s="129">
        <v>0</v>
      </c>
      <c r="P42" s="132">
        <v>2</v>
      </c>
      <c r="Q42" s="132">
        <f>(SUM(M42:O42)*P42)</f>
        <v>51</v>
      </c>
      <c r="R42" s="129">
        <v>0</v>
      </c>
      <c r="S42" s="129">
        <v>57.8</v>
      </c>
      <c r="T42" s="129">
        <v>0</v>
      </c>
      <c r="U42" s="132">
        <v>1</v>
      </c>
      <c r="V42" s="132">
        <f t="shared" si="2"/>
        <v>57.8</v>
      </c>
      <c r="W42" s="129">
        <v>0</v>
      </c>
      <c r="X42" s="129">
        <v>57.8</v>
      </c>
      <c r="Y42" s="129">
        <v>0</v>
      </c>
      <c r="Z42" s="132">
        <v>2</v>
      </c>
      <c r="AA42" s="132">
        <f>(SUM(W42:Y42)*Z42)</f>
        <v>115.6</v>
      </c>
      <c r="AB42" s="129">
        <v>0</v>
      </c>
      <c r="AC42" s="129">
        <v>55.25</v>
      </c>
      <c r="AD42" s="129">
        <v>0</v>
      </c>
      <c r="AE42" s="132">
        <v>1</v>
      </c>
      <c r="AF42" s="132">
        <f t="shared" si="3"/>
        <v>55.25</v>
      </c>
    </row>
    <row r="43" spans="1:32" x14ac:dyDescent="0.15">
      <c r="A43" s="8"/>
      <c r="B43" s="211" t="s">
        <v>132</v>
      </c>
      <c r="C43" s="129">
        <v>0</v>
      </c>
      <c r="D43" s="129">
        <v>23.8</v>
      </c>
      <c r="E43" s="129">
        <v>0</v>
      </c>
      <c r="F43" s="132">
        <v>2</v>
      </c>
      <c r="G43" s="132">
        <f t="shared" si="0"/>
        <v>47.6</v>
      </c>
      <c r="H43" s="129">
        <v>0</v>
      </c>
      <c r="I43" s="129">
        <v>21.76</v>
      </c>
      <c r="J43" s="129">
        <v>0</v>
      </c>
      <c r="K43" s="132">
        <v>1</v>
      </c>
      <c r="L43" s="132">
        <f t="shared" si="1"/>
        <v>21.76</v>
      </c>
      <c r="M43" s="129">
        <v>0</v>
      </c>
      <c r="N43" s="129">
        <v>15.3</v>
      </c>
      <c r="O43" s="129">
        <v>0</v>
      </c>
      <c r="P43" s="132">
        <v>2</v>
      </c>
      <c r="Q43" s="132">
        <f>(SUM(M43:O43)*P43)</f>
        <v>30.6</v>
      </c>
      <c r="R43" s="129">
        <v>0</v>
      </c>
      <c r="S43" s="129">
        <v>23.8</v>
      </c>
      <c r="T43" s="129">
        <v>0</v>
      </c>
      <c r="U43" s="132">
        <v>1</v>
      </c>
      <c r="V43" s="132">
        <f t="shared" si="2"/>
        <v>23.8</v>
      </c>
      <c r="W43" s="129">
        <v>0</v>
      </c>
      <c r="X43" s="129">
        <v>23.8</v>
      </c>
      <c r="Y43" s="129">
        <v>0</v>
      </c>
      <c r="Z43" s="132">
        <v>2</v>
      </c>
      <c r="AA43" s="132">
        <f>(SUM(W43:Y43)*Z43)</f>
        <v>47.6</v>
      </c>
      <c r="AB43" s="129">
        <v>0</v>
      </c>
      <c r="AC43" s="129">
        <v>25.5</v>
      </c>
      <c r="AD43" s="129">
        <v>0</v>
      </c>
      <c r="AE43" s="132">
        <v>1</v>
      </c>
      <c r="AF43" s="132">
        <f t="shared" si="3"/>
        <v>25.5</v>
      </c>
    </row>
    <row r="44" spans="1:32" x14ac:dyDescent="0.15">
      <c r="A44" s="8"/>
      <c r="B44" s="211" t="s">
        <v>133</v>
      </c>
      <c r="C44" s="129">
        <v>0</v>
      </c>
      <c r="D44" s="129">
        <v>13.6</v>
      </c>
      <c r="E44" s="129">
        <v>0</v>
      </c>
      <c r="F44" s="132">
        <v>2</v>
      </c>
      <c r="G44" s="132">
        <f t="shared" si="0"/>
        <v>27.2</v>
      </c>
      <c r="H44" s="129">
        <v>0</v>
      </c>
      <c r="I44" s="129">
        <v>31.279999999999998</v>
      </c>
      <c r="J44" s="129">
        <v>0</v>
      </c>
      <c r="K44" s="132">
        <v>1</v>
      </c>
      <c r="L44" s="132">
        <f t="shared" si="1"/>
        <v>31.279999999999998</v>
      </c>
      <c r="M44" s="129">
        <v>0</v>
      </c>
      <c r="N44" s="129">
        <v>17</v>
      </c>
      <c r="O44" s="129">
        <v>0</v>
      </c>
      <c r="P44" s="132">
        <v>2</v>
      </c>
      <c r="Q44" s="132">
        <f>(SUM(M44:O44)*P44)</f>
        <v>34</v>
      </c>
      <c r="R44" s="129">
        <v>0</v>
      </c>
      <c r="S44" s="129">
        <v>13.6</v>
      </c>
      <c r="T44" s="129">
        <v>0</v>
      </c>
      <c r="U44" s="132">
        <v>1</v>
      </c>
      <c r="V44" s="132">
        <f t="shared" si="2"/>
        <v>13.6</v>
      </c>
      <c r="W44" s="129">
        <v>0</v>
      </c>
      <c r="X44" s="129">
        <v>13.6</v>
      </c>
      <c r="Y44" s="129">
        <v>0</v>
      </c>
      <c r="Z44" s="132">
        <v>2</v>
      </c>
      <c r="AA44" s="132">
        <f>(SUM(W44:Y44)*Z44)</f>
        <v>27.2</v>
      </c>
      <c r="AB44" s="129">
        <v>0</v>
      </c>
      <c r="AC44" s="129">
        <v>15.3</v>
      </c>
      <c r="AD44" s="129">
        <v>0</v>
      </c>
      <c r="AE44" s="132">
        <v>1</v>
      </c>
      <c r="AF44" s="132">
        <f t="shared" si="3"/>
        <v>15.3</v>
      </c>
    </row>
    <row r="45" spans="1:32" x14ac:dyDescent="0.15">
      <c r="A45" s="8"/>
      <c r="B45" s="211" t="s">
        <v>134</v>
      </c>
      <c r="C45" s="129">
        <v>0</v>
      </c>
      <c r="D45" s="129">
        <v>6.8</v>
      </c>
      <c r="E45" s="129">
        <v>0</v>
      </c>
      <c r="F45" s="132">
        <v>2</v>
      </c>
      <c r="G45" s="132">
        <f t="shared" si="0"/>
        <v>13.6</v>
      </c>
      <c r="H45" s="129">
        <v>0</v>
      </c>
      <c r="I45" s="129">
        <v>10.37</v>
      </c>
      <c r="J45" s="129">
        <v>0</v>
      </c>
      <c r="K45" s="132">
        <v>1</v>
      </c>
      <c r="L45" s="132">
        <f t="shared" si="1"/>
        <v>10.37</v>
      </c>
      <c r="M45" s="129">
        <v>0</v>
      </c>
      <c r="N45" s="129">
        <v>12.75</v>
      </c>
      <c r="O45" s="129">
        <v>0</v>
      </c>
      <c r="P45" s="132">
        <v>2</v>
      </c>
      <c r="Q45" s="132">
        <f>(SUM(M45:O45)*P45)</f>
        <v>25.5</v>
      </c>
      <c r="R45" s="129">
        <v>0</v>
      </c>
      <c r="S45" s="129">
        <v>6.8</v>
      </c>
      <c r="T45" s="129">
        <v>0</v>
      </c>
      <c r="U45" s="132">
        <v>1</v>
      </c>
      <c r="V45" s="132">
        <f t="shared" si="2"/>
        <v>6.8</v>
      </c>
      <c r="W45" s="129">
        <v>0</v>
      </c>
      <c r="X45" s="129">
        <v>6.8</v>
      </c>
      <c r="Y45" s="129">
        <v>0</v>
      </c>
      <c r="Z45" s="132">
        <v>2</v>
      </c>
      <c r="AA45" s="132">
        <f>(SUM(W45:Y45)*Z45)</f>
        <v>13.6</v>
      </c>
      <c r="AB45" s="129">
        <v>0</v>
      </c>
      <c r="AC45" s="129">
        <v>6.8</v>
      </c>
      <c r="AD45" s="129">
        <v>0</v>
      </c>
      <c r="AE45" s="132">
        <v>1</v>
      </c>
      <c r="AF45" s="132">
        <f t="shared" si="3"/>
        <v>6.8</v>
      </c>
    </row>
    <row r="46" spans="1:32" x14ac:dyDescent="0.15">
      <c r="A46" s="8"/>
      <c r="B46" s="211" t="s">
        <v>135</v>
      </c>
      <c r="C46" s="129">
        <v>0</v>
      </c>
      <c r="D46" s="129">
        <v>53.55</v>
      </c>
      <c r="E46" s="129">
        <v>0</v>
      </c>
      <c r="F46" s="132">
        <v>2</v>
      </c>
      <c r="G46" s="132">
        <f t="shared" si="0"/>
        <v>107.1</v>
      </c>
      <c r="H46" s="129">
        <v>0</v>
      </c>
      <c r="I46" s="129">
        <v>37.145000000000003</v>
      </c>
      <c r="J46" s="129">
        <v>0</v>
      </c>
      <c r="K46" s="132">
        <v>1</v>
      </c>
      <c r="L46" s="132">
        <f t="shared" si="1"/>
        <v>37.145000000000003</v>
      </c>
      <c r="M46" s="129">
        <v>0</v>
      </c>
      <c r="N46" s="129">
        <v>23.8</v>
      </c>
      <c r="O46" s="129">
        <v>0</v>
      </c>
      <c r="P46" s="132">
        <v>2</v>
      </c>
      <c r="Q46" s="132">
        <f>(SUM(M46:O46)*P46)</f>
        <v>47.6</v>
      </c>
      <c r="R46" s="129">
        <v>0</v>
      </c>
      <c r="S46" s="129">
        <v>53.55</v>
      </c>
      <c r="T46" s="129">
        <v>0</v>
      </c>
      <c r="U46" s="132">
        <v>1</v>
      </c>
      <c r="V46" s="132">
        <f t="shared" si="2"/>
        <v>53.55</v>
      </c>
      <c r="W46" s="129">
        <v>0</v>
      </c>
      <c r="X46" s="129">
        <v>53.55</v>
      </c>
      <c r="Y46" s="129">
        <v>0</v>
      </c>
      <c r="Z46" s="132">
        <v>2</v>
      </c>
      <c r="AA46" s="132">
        <f>(SUM(W46:Y46)*Z46)</f>
        <v>107.1</v>
      </c>
      <c r="AB46" s="129">
        <v>0</v>
      </c>
      <c r="AC46" s="129">
        <v>55.25</v>
      </c>
      <c r="AD46" s="129">
        <v>0</v>
      </c>
      <c r="AE46" s="132">
        <v>1</v>
      </c>
      <c r="AF46" s="132">
        <f t="shared" si="3"/>
        <v>55.25</v>
      </c>
    </row>
    <row r="47" spans="1:32" x14ac:dyDescent="0.15">
      <c r="A47" s="8"/>
      <c r="B47" s="211" t="s">
        <v>136</v>
      </c>
      <c r="C47" s="129">
        <v>0</v>
      </c>
      <c r="D47" s="129">
        <v>46.75</v>
      </c>
      <c r="E47" s="129">
        <v>0</v>
      </c>
      <c r="F47" s="132">
        <v>2</v>
      </c>
      <c r="G47" s="132">
        <f t="shared" si="0"/>
        <v>93.5</v>
      </c>
      <c r="H47" s="129">
        <v>0</v>
      </c>
      <c r="I47" s="129">
        <v>34.212499999999999</v>
      </c>
      <c r="J47" s="129">
        <v>0</v>
      </c>
      <c r="K47" s="132">
        <v>1</v>
      </c>
      <c r="L47" s="132">
        <f t="shared" si="1"/>
        <v>34.212499999999999</v>
      </c>
      <c r="M47" s="129">
        <v>0</v>
      </c>
      <c r="N47" s="129">
        <v>34</v>
      </c>
      <c r="O47" s="129">
        <v>0</v>
      </c>
      <c r="P47" s="132">
        <v>2</v>
      </c>
      <c r="Q47" s="132">
        <f>(SUM(M47:O47)*P47)</f>
        <v>68</v>
      </c>
      <c r="R47" s="129">
        <v>0</v>
      </c>
      <c r="S47" s="129">
        <v>46.75</v>
      </c>
      <c r="T47" s="129">
        <v>0</v>
      </c>
      <c r="U47" s="132">
        <v>1</v>
      </c>
      <c r="V47" s="132">
        <f t="shared" si="2"/>
        <v>46.75</v>
      </c>
      <c r="W47" s="129">
        <v>0</v>
      </c>
      <c r="X47" s="129">
        <v>46.75</v>
      </c>
      <c r="Y47" s="129">
        <v>0</v>
      </c>
      <c r="Z47" s="132">
        <v>2</v>
      </c>
      <c r="AA47" s="132">
        <f>(SUM(W47:Y47)*Z47)</f>
        <v>93.5</v>
      </c>
      <c r="AB47" s="129">
        <v>0</v>
      </c>
      <c r="AC47" s="129">
        <v>49.3</v>
      </c>
      <c r="AD47" s="129">
        <v>0</v>
      </c>
      <c r="AE47" s="132">
        <v>1</v>
      </c>
      <c r="AF47" s="132">
        <f t="shared" si="3"/>
        <v>49.3</v>
      </c>
    </row>
    <row r="48" spans="1:32" x14ac:dyDescent="0.15">
      <c r="A48" s="8"/>
      <c r="B48" s="211" t="s">
        <v>73</v>
      </c>
      <c r="C48" s="129">
        <v>0</v>
      </c>
      <c r="D48" s="129">
        <v>30.6</v>
      </c>
      <c r="E48" s="129">
        <v>0</v>
      </c>
      <c r="F48" s="132">
        <v>2</v>
      </c>
      <c r="G48" s="132">
        <f t="shared" si="0"/>
        <v>61.2</v>
      </c>
      <c r="H48" s="129">
        <v>0</v>
      </c>
      <c r="I48" s="129">
        <v>25.5</v>
      </c>
      <c r="J48" s="129">
        <v>0</v>
      </c>
      <c r="K48" s="132">
        <v>1</v>
      </c>
      <c r="L48" s="132">
        <f t="shared" si="1"/>
        <v>25.5</v>
      </c>
      <c r="M48" s="129">
        <v>0</v>
      </c>
      <c r="N48" s="129">
        <v>32.299999999999997</v>
      </c>
      <c r="O48" s="129">
        <v>0</v>
      </c>
      <c r="P48" s="132">
        <v>2</v>
      </c>
      <c r="Q48" s="132">
        <f>(SUM(M48:O48)*P48)</f>
        <v>64.599999999999994</v>
      </c>
      <c r="R48" s="129">
        <v>0</v>
      </c>
      <c r="S48" s="129">
        <v>30.6</v>
      </c>
      <c r="T48" s="129">
        <v>0</v>
      </c>
      <c r="U48" s="132">
        <v>1</v>
      </c>
      <c r="V48" s="132">
        <f t="shared" si="2"/>
        <v>30.6</v>
      </c>
      <c r="W48" s="129">
        <v>0</v>
      </c>
      <c r="X48" s="129">
        <v>30.6</v>
      </c>
      <c r="Y48" s="129">
        <v>0</v>
      </c>
      <c r="Z48" s="132">
        <v>2</v>
      </c>
      <c r="AA48" s="132">
        <f>(SUM(W48:Y48)*Z48)</f>
        <v>61.2</v>
      </c>
      <c r="AB48" s="129">
        <v>0</v>
      </c>
      <c r="AC48" s="129">
        <v>32.299999999999997</v>
      </c>
      <c r="AD48" s="129">
        <v>0</v>
      </c>
      <c r="AE48" s="132">
        <v>1</v>
      </c>
      <c r="AF48" s="132">
        <f t="shared" si="3"/>
        <v>32.299999999999997</v>
      </c>
    </row>
    <row r="49" spans="1:32" x14ac:dyDescent="0.15">
      <c r="A49" s="8"/>
      <c r="B49" s="211" t="s">
        <v>79</v>
      </c>
      <c r="C49" s="129">
        <v>0</v>
      </c>
      <c r="D49" s="129">
        <v>15.3</v>
      </c>
      <c r="E49" s="129">
        <v>0</v>
      </c>
      <c r="F49" s="132">
        <v>2</v>
      </c>
      <c r="G49" s="132">
        <f t="shared" si="0"/>
        <v>30.6</v>
      </c>
      <c r="H49" s="129">
        <v>0</v>
      </c>
      <c r="I49" s="129">
        <v>15.3</v>
      </c>
      <c r="J49" s="129">
        <v>0</v>
      </c>
      <c r="K49" s="132">
        <v>1</v>
      </c>
      <c r="L49" s="132">
        <f t="shared" si="1"/>
        <v>15.3</v>
      </c>
      <c r="M49" s="129">
        <v>0</v>
      </c>
      <c r="N49" s="129">
        <v>15.3</v>
      </c>
      <c r="O49" s="129">
        <v>0</v>
      </c>
      <c r="P49" s="132">
        <v>2</v>
      </c>
      <c r="Q49" s="132">
        <f>(SUM(M49:O49)*P49)</f>
        <v>30.6</v>
      </c>
      <c r="R49" s="129">
        <v>0</v>
      </c>
      <c r="S49" s="129">
        <v>15.3</v>
      </c>
      <c r="T49" s="129">
        <v>0</v>
      </c>
      <c r="U49" s="132">
        <v>1</v>
      </c>
      <c r="V49" s="132">
        <f t="shared" si="2"/>
        <v>15.3</v>
      </c>
      <c r="W49" s="129">
        <v>0</v>
      </c>
      <c r="X49" s="129">
        <v>15.3</v>
      </c>
      <c r="Y49" s="129">
        <v>0</v>
      </c>
      <c r="Z49" s="132">
        <v>2</v>
      </c>
      <c r="AA49" s="132">
        <f>(SUM(W49:Y49)*Z49)</f>
        <v>30.6</v>
      </c>
      <c r="AB49" s="129">
        <v>0</v>
      </c>
      <c r="AC49" s="129">
        <v>15.3</v>
      </c>
      <c r="AD49" s="129">
        <v>0</v>
      </c>
      <c r="AE49" s="132">
        <v>1</v>
      </c>
      <c r="AF49" s="132">
        <f t="shared" si="3"/>
        <v>15.3</v>
      </c>
    </row>
    <row r="50" spans="1:32" x14ac:dyDescent="0.15">
      <c r="A50" s="8"/>
      <c r="B50" s="211" t="s">
        <v>137</v>
      </c>
      <c r="C50" s="129">
        <v>0</v>
      </c>
      <c r="D50" s="129">
        <v>0</v>
      </c>
      <c r="E50" s="129">
        <v>31.2</v>
      </c>
      <c r="F50" s="132">
        <v>2</v>
      </c>
      <c r="G50" s="132">
        <f t="shared" si="0"/>
        <v>62.4</v>
      </c>
      <c r="H50" s="129">
        <v>0</v>
      </c>
      <c r="I50" s="129">
        <v>0</v>
      </c>
      <c r="J50" s="129">
        <v>19.5</v>
      </c>
      <c r="K50" s="132">
        <v>1</v>
      </c>
      <c r="L50" s="132">
        <f t="shared" si="1"/>
        <v>19.5</v>
      </c>
      <c r="M50" s="129">
        <v>0</v>
      </c>
      <c r="N50" s="129">
        <v>0</v>
      </c>
      <c r="O50" s="129">
        <v>16</v>
      </c>
      <c r="P50" s="132">
        <v>2</v>
      </c>
      <c r="Q50" s="132">
        <f>(SUM(M50:O50)*P50)</f>
        <v>32</v>
      </c>
      <c r="R50" s="129">
        <v>0</v>
      </c>
      <c r="S50" s="129">
        <v>0</v>
      </c>
      <c r="T50" s="129">
        <v>23.4</v>
      </c>
      <c r="U50" s="132">
        <v>1</v>
      </c>
      <c r="V50" s="132">
        <f t="shared" si="2"/>
        <v>23.4</v>
      </c>
      <c r="W50" s="129">
        <v>0</v>
      </c>
      <c r="X50" s="129">
        <v>0</v>
      </c>
      <c r="Y50" s="129">
        <v>31.2</v>
      </c>
      <c r="Z50" s="132">
        <v>2</v>
      </c>
      <c r="AA50" s="132">
        <f>(SUM(W50:Y50)*Z50)</f>
        <v>62.4</v>
      </c>
      <c r="AB50" s="129">
        <v>0</v>
      </c>
      <c r="AC50" s="129">
        <v>0</v>
      </c>
      <c r="AD50" s="129">
        <v>31.2</v>
      </c>
      <c r="AE50" s="132">
        <v>1</v>
      </c>
      <c r="AF50" s="132">
        <f t="shared" si="3"/>
        <v>31.2</v>
      </c>
    </row>
    <row r="51" spans="1:32" x14ac:dyDescent="0.15">
      <c r="A51" s="8"/>
      <c r="B51" s="211" t="s">
        <v>138</v>
      </c>
      <c r="C51" s="129">
        <v>0</v>
      </c>
      <c r="D51" s="129">
        <v>5.0999999999999996</v>
      </c>
      <c r="E51" s="129">
        <v>0</v>
      </c>
      <c r="F51" s="132">
        <v>2</v>
      </c>
      <c r="G51" s="132">
        <f t="shared" si="0"/>
        <v>10.199999999999999</v>
      </c>
      <c r="H51" s="129">
        <v>0</v>
      </c>
      <c r="I51" s="129">
        <v>5.0999999999999996</v>
      </c>
      <c r="J51" s="129">
        <v>0</v>
      </c>
      <c r="K51" s="132">
        <v>1</v>
      </c>
      <c r="L51" s="132">
        <f t="shared" si="1"/>
        <v>5.0999999999999996</v>
      </c>
      <c r="M51" s="129">
        <v>0</v>
      </c>
      <c r="N51" s="129">
        <v>5.0999999999999996</v>
      </c>
      <c r="O51" s="129">
        <v>0</v>
      </c>
      <c r="P51" s="132">
        <v>2</v>
      </c>
      <c r="Q51" s="132">
        <f>(SUM(M51:O51)*P51)</f>
        <v>10.199999999999999</v>
      </c>
      <c r="R51" s="129">
        <v>0</v>
      </c>
      <c r="S51" s="129">
        <v>5.0999999999999996</v>
      </c>
      <c r="T51" s="129">
        <v>0</v>
      </c>
      <c r="U51" s="132">
        <v>1</v>
      </c>
      <c r="V51" s="132">
        <f t="shared" si="2"/>
        <v>5.0999999999999996</v>
      </c>
      <c r="W51" s="129">
        <v>0</v>
      </c>
      <c r="X51" s="129">
        <v>5.0999999999999996</v>
      </c>
      <c r="Y51" s="129">
        <v>0</v>
      </c>
      <c r="Z51" s="132">
        <v>2</v>
      </c>
      <c r="AA51" s="132">
        <f>(SUM(W51:Y51)*Z51)</f>
        <v>10.199999999999999</v>
      </c>
      <c r="AB51" s="129">
        <v>0</v>
      </c>
      <c r="AC51" s="129">
        <v>5.0999999999999996</v>
      </c>
      <c r="AD51" s="129">
        <v>0</v>
      </c>
      <c r="AE51" s="132">
        <v>1</v>
      </c>
      <c r="AF51" s="132">
        <f t="shared" si="3"/>
        <v>5.0999999999999996</v>
      </c>
    </row>
    <row r="52" spans="1:32" x14ac:dyDescent="0.15">
      <c r="A52" s="8"/>
      <c r="B52" s="211" t="s">
        <v>139</v>
      </c>
      <c r="C52" s="129">
        <v>0</v>
      </c>
      <c r="D52" s="129">
        <v>5.0999999999999996</v>
      </c>
      <c r="E52" s="129">
        <v>0</v>
      </c>
      <c r="F52" s="132">
        <v>2</v>
      </c>
      <c r="G52" s="132">
        <f t="shared" si="0"/>
        <v>10.199999999999999</v>
      </c>
      <c r="H52" s="129">
        <v>0</v>
      </c>
      <c r="I52" s="129">
        <v>23.8</v>
      </c>
      <c r="J52" s="129">
        <v>0</v>
      </c>
      <c r="K52" s="132">
        <v>1</v>
      </c>
      <c r="L52" s="132">
        <f t="shared" si="1"/>
        <v>23.8</v>
      </c>
      <c r="M52" s="129">
        <v>0</v>
      </c>
      <c r="N52" s="129">
        <v>5.95</v>
      </c>
      <c r="O52" s="129">
        <v>0</v>
      </c>
      <c r="P52" s="132">
        <v>2</v>
      </c>
      <c r="Q52" s="132">
        <f>(SUM(M52:O52)*P52)</f>
        <v>11.9</v>
      </c>
      <c r="R52" s="129">
        <v>0</v>
      </c>
      <c r="S52" s="129">
        <v>5.0999999999999996</v>
      </c>
      <c r="T52" s="129">
        <v>0</v>
      </c>
      <c r="U52" s="132">
        <v>1</v>
      </c>
      <c r="V52" s="132">
        <f t="shared" si="2"/>
        <v>5.0999999999999996</v>
      </c>
      <c r="W52" s="129">
        <v>0</v>
      </c>
      <c r="X52" s="129">
        <v>5.0999999999999996</v>
      </c>
      <c r="Y52" s="129">
        <v>0</v>
      </c>
      <c r="Z52" s="132">
        <v>2</v>
      </c>
      <c r="AA52" s="132">
        <f>(SUM(W52:Y52)*Z52)</f>
        <v>10.199999999999999</v>
      </c>
      <c r="AB52" s="129">
        <v>0</v>
      </c>
      <c r="AC52" s="129">
        <v>5.0999999999999996</v>
      </c>
      <c r="AD52" s="129">
        <v>0</v>
      </c>
      <c r="AE52" s="132">
        <v>1</v>
      </c>
      <c r="AF52" s="132">
        <f t="shared" si="3"/>
        <v>5.0999999999999996</v>
      </c>
    </row>
    <row r="53" spans="1:32" x14ac:dyDescent="0.15">
      <c r="A53" s="8"/>
      <c r="B53" s="211" t="s">
        <v>140</v>
      </c>
      <c r="C53" s="129">
        <v>0</v>
      </c>
      <c r="D53" s="129">
        <v>5.0999999999999996</v>
      </c>
      <c r="E53" s="129">
        <v>0</v>
      </c>
      <c r="F53" s="132">
        <v>2</v>
      </c>
      <c r="G53" s="132">
        <f t="shared" si="0"/>
        <v>10.199999999999999</v>
      </c>
      <c r="H53" s="129">
        <v>0</v>
      </c>
      <c r="I53" s="129">
        <v>0</v>
      </c>
      <c r="J53" s="129">
        <v>0</v>
      </c>
      <c r="K53" s="132">
        <v>1</v>
      </c>
      <c r="L53" s="132">
        <f t="shared" si="1"/>
        <v>0</v>
      </c>
      <c r="M53" s="129">
        <v>0</v>
      </c>
      <c r="N53" s="129">
        <v>0</v>
      </c>
      <c r="O53" s="129">
        <v>0</v>
      </c>
      <c r="P53" s="132">
        <v>2</v>
      </c>
      <c r="Q53" s="132">
        <f>(SUM(M53:O53)*P53)</f>
        <v>0</v>
      </c>
      <c r="R53" s="129">
        <v>0</v>
      </c>
      <c r="S53" s="129">
        <v>5.0999999999999996</v>
      </c>
      <c r="T53" s="129">
        <v>0</v>
      </c>
      <c r="U53" s="132">
        <v>1</v>
      </c>
      <c r="V53" s="132">
        <f t="shared" si="2"/>
        <v>5.0999999999999996</v>
      </c>
      <c r="W53" s="129">
        <v>0</v>
      </c>
      <c r="X53" s="129">
        <v>5.0999999999999996</v>
      </c>
      <c r="Y53" s="129">
        <v>0</v>
      </c>
      <c r="Z53" s="132">
        <v>2</v>
      </c>
      <c r="AA53" s="132">
        <f>(SUM(W53:Y53)*Z53)</f>
        <v>10.199999999999999</v>
      </c>
      <c r="AB53" s="129">
        <v>0</v>
      </c>
      <c r="AC53" s="129">
        <v>5.0999999999999996</v>
      </c>
      <c r="AD53" s="129">
        <v>0</v>
      </c>
      <c r="AE53" s="132">
        <v>1</v>
      </c>
      <c r="AF53" s="132">
        <f t="shared" si="3"/>
        <v>5.0999999999999996</v>
      </c>
    </row>
    <row r="54" spans="1:32" x14ac:dyDescent="0.15">
      <c r="A54" s="8"/>
      <c r="B54" s="211" t="s">
        <v>141</v>
      </c>
      <c r="C54" s="129">
        <v>0</v>
      </c>
      <c r="D54" s="129">
        <v>158.1</v>
      </c>
      <c r="E54" s="129">
        <v>0</v>
      </c>
      <c r="F54" s="132">
        <v>2</v>
      </c>
      <c r="G54" s="132">
        <f t="shared" si="0"/>
        <v>316.2</v>
      </c>
      <c r="H54" s="129">
        <v>0</v>
      </c>
      <c r="I54" s="129">
        <v>93.5</v>
      </c>
      <c r="J54" s="129">
        <v>0</v>
      </c>
      <c r="K54" s="132">
        <v>1</v>
      </c>
      <c r="L54" s="132">
        <f t="shared" si="1"/>
        <v>93.5</v>
      </c>
      <c r="M54" s="129">
        <v>0</v>
      </c>
      <c r="N54" s="129">
        <v>55.25</v>
      </c>
      <c r="O54" s="129">
        <v>0</v>
      </c>
      <c r="P54" s="132">
        <v>2</v>
      </c>
      <c r="Q54" s="132">
        <f>(SUM(M54:O54)*P54)</f>
        <v>110.5</v>
      </c>
      <c r="R54" s="129">
        <v>0</v>
      </c>
      <c r="S54" s="129">
        <v>158.1</v>
      </c>
      <c r="T54" s="129">
        <v>0</v>
      </c>
      <c r="U54" s="132">
        <v>1</v>
      </c>
      <c r="V54" s="132">
        <f t="shared" si="2"/>
        <v>158.1</v>
      </c>
      <c r="W54" s="129">
        <v>0</v>
      </c>
      <c r="X54" s="129">
        <v>158.1</v>
      </c>
      <c r="Y54" s="129">
        <v>0</v>
      </c>
      <c r="Z54" s="132">
        <v>2</v>
      </c>
      <c r="AA54" s="132">
        <f>(SUM(W54:Y54)*Z54)</f>
        <v>316.2</v>
      </c>
      <c r="AB54" s="129">
        <v>0</v>
      </c>
      <c r="AC54" s="129">
        <v>168.3</v>
      </c>
      <c r="AD54" s="129">
        <v>0</v>
      </c>
      <c r="AE54" s="132">
        <v>1</v>
      </c>
      <c r="AF54" s="132">
        <f t="shared" si="3"/>
        <v>168.3</v>
      </c>
    </row>
    <row r="55" spans="1:32" x14ac:dyDescent="0.15">
      <c r="A55" s="8"/>
      <c r="B55" s="211" t="s">
        <v>142</v>
      </c>
      <c r="C55" s="129">
        <v>0</v>
      </c>
      <c r="D55" s="129">
        <v>0</v>
      </c>
      <c r="E55" s="129">
        <v>4.25</v>
      </c>
      <c r="F55" s="132">
        <v>2</v>
      </c>
      <c r="G55" s="132">
        <f t="shared" si="0"/>
        <v>8.5</v>
      </c>
      <c r="H55" s="129">
        <v>0</v>
      </c>
      <c r="I55" s="129">
        <v>0</v>
      </c>
      <c r="J55" s="129">
        <v>4.25</v>
      </c>
      <c r="K55" s="132">
        <v>1</v>
      </c>
      <c r="L55" s="132">
        <f t="shared" si="1"/>
        <v>4.25</v>
      </c>
      <c r="M55" s="129">
        <v>0</v>
      </c>
      <c r="N55" s="129">
        <v>0</v>
      </c>
      <c r="O55" s="129">
        <v>4.25</v>
      </c>
      <c r="P55" s="132">
        <v>2</v>
      </c>
      <c r="Q55" s="132">
        <f>(SUM(M55:O55)*P55)</f>
        <v>8.5</v>
      </c>
      <c r="R55" s="129">
        <v>0</v>
      </c>
      <c r="S55" s="129">
        <v>4.25</v>
      </c>
      <c r="T55" s="129">
        <v>0</v>
      </c>
      <c r="U55" s="132">
        <v>1</v>
      </c>
      <c r="V55" s="132">
        <f t="shared" si="2"/>
        <v>4.25</v>
      </c>
      <c r="W55" s="129">
        <v>0</v>
      </c>
      <c r="X55" s="129">
        <v>4.25</v>
      </c>
      <c r="Y55" s="129">
        <v>0</v>
      </c>
      <c r="Z55" s="132">
        <v>2</v>
      </c>
      <c r="AA55" s="132">
        <f>(SUM(W55:Y55)*Z55)</f>
        <v>8.5</v>
      </c>
      <c r="AB55" s="129">
        <v>0</v>
      </c>
      <c r="AC55" s="129">
        <v>0</v>
      </c>
      <c r="AD55" s="129">
        <v>4.25</v>
      </c>
      <c r="AE55" s="132">
        <v>1</v>
      </c>
      <c r="AF55" s="132">
        <f t="shared" si="3"/>
        <v>4.25</v>
      </c>
    </row>
    <row r="56" spans="1:32" x14ac:dyDescent="0.15">
      <c r="A56" s="8"/>
      <c r="B56" s="212" t="s">
        <v>143</v>
      </c>
      <c r="C56" s="129">
        <v>68</v>
      </c>
      <c r="D56" s="129">
        <v>72.25</v>
      </c>
      <c r="E56" s="129">
        <v>0</v>
      </c>
      <c r="F56" s="132">
        <v>2</v>
      </c>
      <c r="G56" s="132">
        <f t="shared" si="0"/>
        <v>280.5</v>
      </c>
      <c r="H56" s="129">
        <v>68</v>
      </c>
      <c r="I56" s="129">
        <v>23.8</v>
      </c>
      <c r="J56" s="129">
        <v>0</v>
      </c>
      <c r="K56" s="132">
        <v>1</v>
      </c>
      <c r="L56" s="132">
        <f t="shared" si="1"/>
        <v>91.8</v>
      </c>
      <c r="M56" s="129">
        <v>0</v>
      </c>
      <c r="N56" s="129">
        <v>38.25</v>
      </c>
      <c r="O56" s="129">
        <v>0</v>
      </c>
      <c r="P56" s="132">
        <v>2</v>
      </c>
      <c r="Q56" s="132">
        <f>(SUM(M56:O56)*P56)</f>
        <v>76.5</v>
      </c>
      <c r="R56" s="129">
        <v>68</v>
      </c>
      <c r="S56" s="129">
        <v>72.25</v>
      </c>
      <c r="T56" s="129">
        <v>0</v>
      </c>
      <c r="U56" s="132">
        <v>1</v>
      </c>
      <c r="V56" s="132">
        <f t="shared" si="2"/>
        <v>140.25</v>
      </c>
      <c r="W56" s="129">
        <v>68</v>
      </c>
      <c r="X56" s="129">
        <v>72.25</v>
      </c>
      <c r="Y56" s="129">
        <v>0</v>
      </c>
      <c r="Z56" s="132">
        <v>2</v>
      </c>
      <c r="AA56" s="132">
        <f>(SUM(W56:Y56)*Z56)</f>
        <v>280.5</v>
      </c>
      <c r="AB56" s="129">
        <v>68</v>
      </c>
      <c r="AC56" s="129">
        <v>66.3</v>
      </c>
      <c r="AD56" s="129">
        <v>0</v>
      </c>
      <c r="AE56" s="132">
        <v>1</v>
      </c>
      <c r="AF56" s="132">
        <f t="shared" si="3"/>
        <v>134.30000000000001</v>
      </c>
    </row>
    <row r="57" spans="1:32" x14ac:dyDescent="0.15">
      <c r="A57" s="8"/>
      <c r="B57" s="211" t="s">
        <v>144</v>
      </c>
      <c r="C57" s="129">
        <v>0</v>
      </c>
      <c r="D57" s="129">
        <v>21.25</v>
      </c>
      <c r="E57" s="129">
        <v>0</v>
      </c>
      <c r="F57" s="132">
        <v>2</v>
      </c>
      <c r="G57" s="132">
        <f t="shared" si="0"/>
        <v>42.5</v>
      </c>
      <c r="H57" s="129">
        <v>0</v>
      </c>
      <c r="I57" s="129">
        <v>0</v>
      </c>
      <c r="J57" s="129">
        <v>0</v>
      </c>
      <c r="K57" s="132">
        <v>1</v>
      </c>
      <c r="L57" s="132">
        <f t="shared" si="1"/>
        <v>0</v>
      </c>
      <c r="M57" s="129">
        <v>0</v>
      </c>
      <c r="N57" s="129">
        <v>0</v>
      </c>
      <c r="O57" s="129">
        <v>0</v>
      </c>
      <c r="P57" s="132">
        <v>2</v>
      </c>
      <c r="Q57" s="132">
        <f>(SUM(M57:O57)*P57)</f>
        <v>0</v>
      </c>
      <c r="R57" s="129">
        <v>0</v>
      </c>
      <c r="S57" s="129">
        <v>21.25</v>
      </c>
      <c r="T57" s="129">
        <v>0</v>
      </c>
      <c r="U57" s="132">
        <v>1</v>
      </c>
      <c r="V57" s="132">
        <f t="shared" si="2"/>
        <v>21.25</v>
      </c>
      <c r="W57" s="129">
        <v>0</v>
      </c>
      <c r="X57" s="129">
        <v>21.25</v>
      </c>
      <c r="Y57" s="129">
        <v>0</v>
      </c>
      <c r="Z57" s="132">
        <v>2</v>
      </c>
      <c r="AA57" s="132">
        <f>(SUM(W57:Y57)*Z57)</f>
        <v>42.5</v>
      </c>
      <c r="AB57" s="129">
        <v>0</v>
      </c>
      <c r="AC57" s="129">
        <v>40.799999999999997</v>
      </c>
      <c r="AD57" s="129">
        <v>0</v>
      </c>
      <c r="AE57" s="132">
        <v>1</v>
      </c>
      <c r="AF57" s="132">
        <f t="shared" si="3"/>
        <v>40.799999999999997</v>
      </c>
    </row>
    <row r="58" spans="1:32" x14ac:dyDescent="0.15">
      <c r="A58" s="8"/>
      <c r="B58" s="211" t="s">
        <v>145</v>
      </c>
      <c r="C58" s="129">
        <v>0</v>
      </c>
      <c r="D58" s="129">
        <v>38.25</v>
      </c>
      <c r="E58" s="129">
        <v>0</v>
      </c>
      <c r="F58" s="132">
        <v>2</v>
      </c>
      <c r="G58" s="132">
        <f t="shared" si="0"/>
        <v>76.5</v>
      </c>
      <c r="H58" s="129">
        <v>0</v>
      </c>
      <c r="I58" s="129">
        <v>12.75</v>
      </c>
      <c r="J58" s="129">
        <v>0</v>
      </c>
      <c r="K58" s="132">
        <v>1</v>
      </c>
      <c r="L58" s="132">
        <f t="shared" si="1"/>
        <v>12.75</v>
      </c>
      <c r="M58" s="129">
        <v>0</v>
      </c>
      <c r="N58" s="129">
        <v>8.5</v>
      </c>
      <c r="O58" s="129">
        <v>0</v>
      </c>
      <c r="P58" s="132">
        <v>2</v>
      </c>
      <c r="Q58" s="132">
        <f>(SUM(M58:O58)*P58)</f>
        <v>17</v>
      </c>
      <c r="R58" s="129">
        <v>0</v>
      </c>
      <c r="S58" s="129">
        <v>38.25</v>
      </c>
      <c r="T58" s="129">
        <v>0</v>
      </c>
      <c r="U58" s="132">
        <v>1</v>
      </c>
      <c r="V58" s="132">
        <f t="shared" si="2"/>
        <v>38.25</v>
      </c>
      <c r="W58" s="129">
        <v>0</v>
      </c>
      <c r="X58" s="129">
        <v>38.25</v>
      </c>
      <c r="Y58" s="129">
        <v>0</v>
      </c>
      <c r="Z58" s="132">
        <v>2</v>
      </c>
      <c r="AA58" s="132">
        <f>(SUM(W58:Y58)*Z58)</f>
        <v>76.5</v>
      </c>
      <c r="AB58" s="129">
        <v>0</v>
      </c>
      <c r="AC58" s="129">
        <v>25.5</v>
      </c>
      <c r="AD58" s="129">
        <v>0</v>
      </c>
      <c r="AE58" s="132">
        <v>1</v>
      </c>
      <c r="AF58" s="132">
        <f t="shared" si="3"/>
        <v>25.5</v>
      </c>
    </row>
    <row r="59" spans="1:32" x14ac:dyDescent="0.15">
      <c r="A59" s="8"/>
      <c r="B59" s="211" t="s">
        <v>146</v>
      </c>
      <c r="C59" s="129">
        <v>0</v>
      </c>
      <c r="D59" s="129">
        <v>51</v>
      </c>
      <c r="E59" s="129">
        <v>0</v>
      </c>
      <c r="F59" s="132">
        <v>2</v>
      </c>
      <c r="G59" s="132">
        <f t="shared" si="0"/>
        <v>102</v>
      </c>
      <c r="H59" s="129">
        <v>0</v>
      </c>
      <c r="I59" s="129">
        <v>25.5</v>
      </c>
      <c r="J59" s="129">
        <v>0</v>
      </c>
      <c r="K59" s="132">
        <v>1</v>
      </c>
      <c r="L59" s="132">
        <f t="shared" si="1"/>
        <v>25.5</v>
      </c>
      <c r="M59" s="129">
        <v>0</v>
      </c>
      <c r="N59" s="129">
        <v>12.75</v>
      </c>
      <c r="O59" s="129">
        <v>0</v>
      </c>
      <c r="P59" s="132">
        <v>2</v>
      </c>
      <c r="Q59" s="132">
        <f>(SUM(M59:O59)*P59)</f>
        <v>25.5</v>
      </c>
      <c r="R59" s="129">
        <v>0</v>
      </c>
      <c r="S59" s="129">
        <v>51</v>
      </c>
      <c r="T59" s="129">
        <v>0</v>
      </c>
      <c r="U59" s="132">
        <v>1</v>
      </c>
      <c r="V59" s="132">
        <f t="shared" si="2"/>
        <v>51</v>
      </c>
      <c r="W59" s="129">
        <v>0</v>
      </c>
      <c r="X59" s="129">
        <v>51</v>
      </c>
      <c r="Y59" s="129">
        <v>0</v>
      </c>
      <c r="Z59" s="132">
        <v>2</v>
      </c>
      <c r="AA59" s="132">
        <f>(SUM(W59:Y59)*Z59)</f>
        <v>102</v>
      </c>
      <c r="AB59" s="129">
        <v>0</v>
      </c>
      <c r="AC59" s="129">
        <v>38.25</v>
      </c>
      <c r="AD59" s="129">
        <v>0</v>
      </c>
      <c r="AE59" s="132">
        <v>1</v>
      </c>
      <c r="AF59" s="132">
        <f t="shared" si="3"/>
        <v>38.25</v>
      </c>
    </row>
    <row r="60" spans="1:32" x14ac:dyDescent="0.15">
      <c r="A60" s="8"/>
      <c r="B60" s="211" t="s">
        <v>147</v>
      </c>
      <c r="C60" s="129">
        <v>0</v>
      </c>
      <c r="D60" s="129">
        <v>23.8</v>
      </c>
      <c r="E60" s="129">
        <v>0</v>
      </c>
      <c r="F60" s="132">
        <v>2</v>
      </c>
      <c r="G60" s="132">
        <f t="shared" si="0"/>
        <v>47.6</v>
      </c>
      <c r="H60" s="129">
        <v>0</v>
      </c>
      <c r="I60" s="129">
        <v>23.8</v>
      </c>
      <c r="J60" s="129">
        <v>0</v>
      </c>
      <c r="K60" s="132">
        <v>1</v>
      </c>
      <c r="L60" s="132">
        <f t="shared" si="1"/>
        <v>23.8</v>
      </c>
      <c r="M60" s="129">
        <v>0</v>
      </c>
      <c r="N60" s="129">
        <v>10.199999999999999</v>
      </c>
      <c r="O60" s="129">
        <v>0</v>
      </c>
      <c r="P60" s="132">
        <v>2</v>
      </c>
      <c r="Q60" s="132">
        <f>(SUM(M60:O60)*P60)</f>
        <v>20.399999999999999</v>
      </c>
      <c r="R60" s="129">
        <v>0</v>
      </c>
      <c r="S60" s="129">
        <v>23.8</v>
      </c>
      <c r="T60" s="129">
        <v>0</v>
      </c>
      <c r="U60" s="132">
        <v>1</v>
      </c>
      <c r="V60" s="132">
        <f t="shared" si="2"/>
        <v>23.8</v>
      </c>
      <c r="W60" s="129">
        <v>0</v>
      </c>
      <c r="X60" s="129">
        <v>23.8</v>
      </c>
      <c r="Y60" s="129">
        <v>0</v>
      </c>
      <c r="Z60" s="132">
        <v>2</v>
      </c>
      <c r="AA60" s="132">
        <f>(SUM(W60:Y60)*Z60)</f>
        <v>47.6</v>
      </c>
      <c r="AB60" s="129">
        <v>0</v>
      </c>
      <c r="AC60" s="129">
        <v>23.8</v>
      </c>
      <c r="AD60" s="129">
        <v>0</v>
      </c>
      <c r="AE60" s="132">
        <v>1</v>
      </c>
      <c r="AF60" s="132">
        <f t="shared" si="3"/>
        <v>23.8</v>
      </c>
    </row>
    <row r="61" spans="1:32" x14ac:dyDescent="0.15">
      <c r="A61" s="8"/>
      <c r="B61" s="211" t="s">
        <v>148</v>
      </c>
      <c r="C61" s="129">
        <v>0</v>
      </c>
      <c r="D61" s="129">
        <v>73.099999999999994</v>
      </c>
      <c r="E61" s="129">
        <v>0</v>
      </c>
      <c r="F61" s="132">
        <v>2</v>
      </c>
      <c r="G61" s="132">
        <f t="shared" si="0"/>
        <v>146.19999999999999</v>
      </c>
      <c r="H61" s="129">
        <v>0</v>
      </c>
      <c r="I61" s="129">
        <v>55.25</v>
      </c>
      <c r="J61" s="129">
        <v>0</v>
      </c>
      <c r="K61" s="132">
        <v>1</v>
      </c>
      <c r="L61" s="132">
        <f t="shared" si="1"/>
        <v>55.25</v>
      </c>
      <c r="M61" s="129">
        <v>25.5</v>
      </c>
      <c r="N61" s="129">
        <v>38.25</v>
      </c>
      <c r="O61" s="129">
        <v>0</v>
      </c>
      <c r="P61" s="132">
        <v>2</v>
      </c>
      <c r="Q61" s="132">
        <f>(SUM(M61:O61)*P61)</f>
        <v>127.5</v>
      </c>
      <c r="R61" s="129">
        <v>0</v>
      </c>
      <c r="S61" s="129">
        <v>73.099999999999994</v>
      </c>
      <c r="T61" s="129">
        <v>0</v>
      </c>
      <c r="U61" s="132">
        <v>1</v>
      </c>
      <c r="V61" s="132">
        <f t="shared" si="2"/>
        <v>73.099999999999994</v>
      </c>
      <c r="W61" s="129">
        <v>0</v>
      </c>
      <c r="X61" s="129">
        <v>73.099999999999994</v>
      </c>
      <c r="Y61" s="129">
        <v>0</v>
      </c>
      <c r="Z61" s="132">
        <v>2</v>
      </c>
      <c r="AA61" s="132">
        <f>(SUM(W61:Y61)*Z61)</f>
        <v>146.19999999999999</v>
      </c>
      <c r="AB61" s="129">
        <v>0</v>
      </c>
      <c r="AC61" s="129">
        <v>83.3</v>
      </c>
      <c r="AD61" s="129">
        <v>0</v>
      </c>
      <c r="AE61" s="132">
        <v>1</v>
      </c>
      <c r="AF61" s="132">
        <f t="shared" si="3"/>
        <v>83.3</v>
      </c>
    </row>
    <row r="62" spans="1:32" x14ac:dyDescent="0.15">
      <c r="A62" s="8"/>
      <c r="B62" s="211" t="s">
        <v>149</v>
      </c>
      <c r="C62" s="129">
        <v>0</v>
      </c>
      <c r="D62" s="129">
        <v>71.400000000000006</v>
      </c>
      <c r="E62" s="129">
        <v>0</v>
      </c>
      <c r="F62" s="132">
        <v>2</v>
      </c>
      <c r="G62" s="132">
        <f t="shared" si="0"/>
        <v>142.80000000000001</v>
      </c>
      <c r="H62" s="129">
        <v>0</v>
      </c>
      <c r="I62" s="129">
        <v>80.75</v>
      </c>
      <c r="J62" s="129">
        <v>0</v>
      </c>
      <c r="K62" s="132">
        <v>1</v>
      </c>
      <c r="L62" s="132">
        <f t="shared" si="1"/>
        <v>80.75</v>
      </c>
      <c r="M62" s="129">
        <v>25.5</v>
      </c>
      <c r="N62" s="129">
        <v>68</v>
      </c>
      <c r="O62" s="129">
        <v>0</v>
      </c>
      <c r="P62" s="132">
        <v>2</v>
      </c>
      <c r="Q62" s="132">
        <f>(SUM(M62:O62)*P62)</f>
        <v>187</v>
      </c>
      <c r="R62" s="129">
        <v>0</v>
      </c>
      <c r="S62" s="129">
        <v>71.400000000000006</v>
      </c>
      <c r="T62" s="129">
        <v>0</v>
      </c>
      <c r="U62" s="132">
        <v>1</v>
      </c>
      <c r="V62" s="132">
        <f t="shared" si="2"/>
        <v>71.400000000000006</v>
      </c>
      <c r="W62" s="129">
        <v>0</v>
      </c>
      <c r="X62" s="129">
        <v>71.400000000000006</v>
      </c>
      <c r="Y62" s="129">
        <v>0</v>
      </c>
      <c r="Z62" s="132">
        <v>2</v>
      </c>
      <c r="AA62" s="132">
        <f>(SUM(W62:Y62)*Z62)</f>
        <v>142.80000000000001</v>
      </c>
      <c r="AB62" s="129">
        <v>0</v>
      </c>
      <c r="AC62" s="129">
        <v>129.19999999999999</v>
      </c>
      <c r="AD62" s="129">
        <v>0</v>
      </c>
      <c r="AE62" s="132">
        <v>1</v>
      </c>
      <c r="AF62" s="132">
        <f t="shared" si="3"/>
        <v>129.19999999999999</v>
      </c>
    </row>
    <row r="63" spans="1:32" x14ac:dyDescent="0.15">
      <c r="A63" s="8"/>
      <c r="B63" s="211" t="s">
        <v>150</v>
      </c>
      <c r="C63" s="129">
        <v>0</v>
      </c>
      <c r="D63" s="129">
        <v>21.25</v>
      </c>
      <c r="E63" s="129">
        <v>0</v>
      </c>
      <c r="F63" s="132">
        <v>2</v>
      </c>
      <c r="G63" s="132">
        <f t="shared" si="0"/>
        <v>42.5</v>
      </c>
      <c r="H63" s="129">
        <v>0</v>
      </c>
      <c r="I63" s="129">
        <v>21.25</v>
      </c>
      <c r="J63" s="129">
        <v>0</v>
      </c>
      <c r="K63" s="132">
        <v>1</v>
      </c>
      <c r="L63" s="132">
        <f t="shared" si="1"/>
        <v>21.25</v>
      </c>
      <c r="M63" s="129">
        <v>8.5</v>
      </c>
      <c r="N63" s="129">
        <v>17</v>
      </c>
      <c r="O63" s="129">
        <v>0</v>
      </c>
      <c r="P63" s="132">
        <v>2</v>
      </c>
      <c r="Q63" s="132">
        <f>(SUM(M63:O63)*P63)</f>
        <v>51</v>
      </c>
      <c r="R63" s="129">
        <v>0</v>
      </c>
      <c r="S63" s="129">
        <v>21.25</v>
      </c>
      <c r="T63" s="129">
        <v>0</v>
      </c>
      <c r="U63" s="132">
        <v>1</v>
      </c>
      <c r="V63" s="132">
        <f t="shared" si="2"/>
        <v>21.25</v>
      </c>
      <c r="W63" s="129">
        <v>0</v>
      </c>
      <c r="X63" s="129">
        <v>21.25</v>
      </c>
      <c r="Y63" s="129">
        <v>0</v>
      </c>
      <c r="Z63" s="132">
        <v>2</v>
      </c>
      <c r="AA63" s="132">
        <f>(SUM(W63:Y63)*Z63)</f>
        <v>42.5</v>
      </c>
      <c r="AB63" s="129">
        <v>0</v>
      </c>
      <c r="AC63" s="129">
        <v>29.75</v>
      </c>
      <c r="AD63" s="129">
        <v>0</v>
      </c>
      <c r="AE63" s="132">
        <v>1</v>
      </c>
      <c r="AF63" s="132">
        <f t="shared" si="3"/>
        <v>29.75</v>
      </c>
    </row>
    <row r="64" spans="1:32" x14ac:dyDescent="0.15">
      <c r="A64" s="8"/>
      <c r="B64" s="211" t="s">
        <v>151</v>
      </c>
      <c r="C64" s="129">
        <v>12.75</v>
      </c>
      <c r="D64" s="129">
        <v>15.3</v>
      </c>
      <c r="E64" s="129">
        <v>0</v>
      </c>
      <c r="F64" s="132">
        <v>2</v>
      </c>
      <c r="G64" s="132">
        <f t="shared" si="0"/>
        <v>56.1</v>
      </c>
      <c r="H64" s="129">
        <v>12.75</v>
      </c>
      <c r="I64" s="129">
        <v>10.199999999999999</v>
      </c>
      <c r="J64" s="129">
        <v>0</v>
      </c>
      <c r="K64" s="132">
        <v>1</v>
      </c>
      <c r="L64" s="132">
        <f t="shared" si="1"/>
        <v>22.95</v>
      </c>
      <c r="M64" s="129">
        <v>0</v>
      </c>
      <c r="N64" s="129">
        <v>6.8</v>
      </c>
      <c r="O64" s="129">
        <v>0</v>
      </c>
      <c r="P64" s="132">
        <v>2</v>
      </c>
      <c r="Q64" s="132">
        <f>(SUM(M64:O64)*P64)</f>
        <v>13.6</v>
      </c>
      <c r="R64" s="129">
        <v>12.75</v>
      </c>
      <c r="S64" s="129">
        <v>15.3</v>
      </c>
      <c r="T64" s="129">
        <v>0</v>
      </c>
      <c r="U64" s="132">
        <v>1</v>
      </c>
      <c r="V64" s="132">
        <f t="shared" si="2"/>
        <v>28.05</v>
      </c>
      <c r="W64" s="129">
        <v>12.75</v>
      </c>
      <c r="X64" s="129">
        <v>15.3</v>
      </c>
      <c r="Y64" s="129">
        <v>0</v>
      </c>
      <c r="Z64" s="132">
        <v>2</v>
      </c>
      <c r="AA64" s="132">
        <f>(SUM(W64:Y64)*Z64)</f>
        <v>56.1</v>
      </c>
      <c r="AB64" s="129">
        <v>12.75</v>
      </c>
      <c r="AC64" s="129">
        <v>15.3</v>
      </c>
      <c r="AD64" s="129">
        <v>0</v>
      </c>
      <c r="AE64" s="132">
        <v>1</v>
      </c>
      <c r="AF64" s="132">
        <f t="shared" si="3"/>
        <v>28.05</v>
      </c>
    </row>
    <row r="65" spans="1:35" x14ac:dyDescent="0.15">
      <c r="A65" s="8"/>
      <c r="B65" s="211" t="s">
        <v>152</v>
      </c>
      <c r="C65" s="129">
        <v>340</v>
      </c>
      <c r="D65" s="129">
        <v>0</v>
      </c>
      <c r="E65" s="129">
        <v>0</v>
      </c>
      <c r="F65" s="132">
        <v>2</v>
      </c>
      <c r="G65" s="132">
        <f t="shared" si="0"/>
        <v>680</v>
      </c>
      <c r="H65" s="129">
        <v>297.5</v>
      </c>
      <c r="I65" s="129">
        <v>0</v>
      </c>
      <c r="J65" s="129">
        <v>0</v>
      </c>
      <c r="K65" s="132">
        <v>1</v>
      </c>
      <c r="L65" s="132">
        <f t="shared" si="1"/>
        <v>297.5</v>
      </c>
      <c r="M65" s="129">
        <v>255</v>
      </c>
      <c r="N65" s="129">
        <v>0</v>
      </c>
      <c r="O65" s="129">
        <v>0</v>
      </c>
      <c r="P65" s="132">
        <v>2</v>
      </c>
      <c r="Q65" s="132">
        <f>(SUM(M65:O65)*P65)</f>
        <v>510</v>
      </c>
      <c r="R65" s="129">
        <v>340</v>
      </c>
      <c r="S65" s="129">
        <v>0</v>
      </c>
      <c r="T65" s="129">
        <v>0</v>
      </c>
      <c r="U65" s="132">
        <v>1</v>
      </c>
      <c r="V65" s="132">
        <f t="shared" si="2"/>
        <v>340</v>
      </c>
      <c r="W65" s="129">
        <v>340</v>
      </c>
      <c r="X65" s="129">
        <v>0</v>
      </c>
      <c r="Y65" s="129">
        <v>0</v>
      </c>
      <c r="Z65" s="132">
        <v>2</v>
      </c>
      <c r="AA65" s="132">
        <f>(SUM(W65:Y65)*Z65)</f>
        <v>680</v>
      </c>
      <c r="AB65" s="129">
        <v>340</v>
      </c>
      <c r="AC65" s="129">
        <v>0</v>
      </c>
      <c r="AD65" s="129">
        <v>0</v>
      </c>
      <c r="AE65" s="132">
        <v>1</v>
      </c>
      <c r="AF65" s="132">
        <f t="shared" si="3"/>
        <v>340</v>
      </c>
    </row>
    <row r="66" spans="1:35" x14ac:dyDescent="0.15">
      <c r="A66" s="8"/>
      <c r="B66" s="211" t="s">
        <v>153</v>
      </c>
      <c r="C66" s="129">
        <v>460</v>
      </c>
      <c r="D66" s="129">
        <v>0</v>
      </c>
      <c r="E66" s="129">
        <v>0</v>
      </c>
      <c r="F66" s="132">
        <v>2</v>
      </c>
      <c r="G66" s="132">
        <f t="shared" si="0"/>
        <v>920</v>
      </c>
      <c r="H66" s="129">
        <v>350</v>
      </c>
      <c r="I66" s="129">
        <v>0</v>
      </c>
      <c r="J66" s="129">
        <v>0</v>
      </c>
      <c r="K66" s="132">
        <v>1</v>
      </c>
      <c r="L66" s="132">
        <f t="shared" si="1"/>
        <v>350</v>
      </c>
      <c r="M66" s="129">
        <v>357</v>
      </c>
      <c r="N66" s="129">
        <v>0</v>
      </c>
      <c r="O66" s="129">
        <v>0</v>
      </c>
      <c r="P66" s="132">
        <v>2</v>
      </c>
      <c r="Q66" s="132">
        <f>(SUM(M66:O66)*P66)</f>
        <v>714</v>
      </c>
      <c r="R66" s="129">
        <v>420</v>
      </c>
      <c r="S66" s="129">
        <v>0</v>
      </c>
      <c r="T66" s="129">
        <v>0</v>
      </c>
      <c r="U66" s="132">
        <v>1</v>
      </c>
      <c r="V66" s="132">
        <f t="shared" si="2"/>
        <v>420</v>
      </c>
      <c r="W66" s="129">
        <v>420</v>
      </c>
      <c r="X66" s="129">
        <v>0</v>
      </c>
      <c r="Y66" s="129">
        <v>0</v>
      </c>
      <c r="Z66" s="132">
        <v>2</v>
      </c>
      <c r="AA66" s="132">
        <f>(SUM(W66:Y66)*Z66)</f>
        <v>840</v>
      </c>
      <c r="AB66" s="129">
        <v>420</v>
      </c>
      <c r="AC66" s="129">
        <v>0</v>
      </c>
      <c r="AD66" s="129">
        <v>0</v>
      </c>
      <c r="AE66" s="132">
        <v>1</v>
      </c>
      <c r="AF66" s="132">
        <f t="shared" si="3"/>
        <v>420</v>
      </c>
    </row>
    <row r="67" spans="1:35" x14ac:dyDescent="0.15">
      <c r="A67" s="8"/>
      <c r="B67" s="211" t="s">
        <v>154</v>
      </c>
      <c r="C67" s="129">
        <v>102</v>
      </c>
      <c r="D67" s="129">
        <v>0</v>
      </c>
      <c r="E67" s="129">
        <v>0</v>
      </c>
      <c r="F67" s="132">
        <v>2</v>
      </c>
      <c r="G67" s="132">
        <f t="shared" si="0"/>
        <v>204</v>
      </c>
      <c r="H67" s="129">
        <v>0</v>
      </c>
      <c r="I67" s="129">
        <v>0</v>
      </c>
      <c r="J67" s="129">
        <v>0</v>
      </c>
      <c r="K67" s="132">
        <v>1</v>
      </c>
      <c r="L67" s="132">
        <f t="shared" si="1"/>
        <v>0</v>
      </c>
      <c r="M67" s="129">
        <v>0</v>
      </c>
      <c r="N67" s="129">
        <v>0</v>
      </c>
      <c r="O67" s="129">
        <v>0</v>
      </c>
      <c r="P67" s="132">
        <v>2</v>
      </c>
      <c r="Q67" s="132">
        <f>(SUM(M67:O67)*P67)</f>
        <v>0</v>
      </c>
      <c r="R67" s="129">
        <v>102</v>
      </c>
      <c r="S67" s="129">
        <v>0</v>
      </c>
      <c r="T67" s="129">
        <v>0</v>
      </c>
      <c r="U67" s="132">
        <v>1</v>
      </c>
      <c r="V67" s="132">
        <f t="shared" si="2"/>
        <v>102</v>
      </c>
      <c r="W67" s="129">
        <v>102</v>
      </c>
      <c r="X67" s="129">
        <v>0</v>
      </c>
      <c r="Y67" s="129">
        <v>0</v>
      </c>
      <c r="Z67" s="132">
        <v>2</v>
      </c>
      <c r="AA67" s="132">
        <f>(SUM(W67:Y67)*Z67)</f>
        <v>204</v>
      </c>
      <c r="AB67" s="129">
        <v>102</v>
      </c>
      <c r="AC67" s="129">
        <v>0</v>
      </c>
      <c r="AD67" s="129">
        <v>0</v>
      </c>
      <c r="AE67" s="132">
        <v>1</v>
      </c>
      <c r="AF67" s="132">
        <f t="shared" si="3"/>
        <v>102</v>
      </c>
    </row>
    <row r="68" spans="1:35" x14ac:dyDescent="0.15">
      <c r="A68" s="8" t="s">
        <v>182</v>
      </c>
      <c r="B68" s="211" t="s">
        <v>169</v>
      </c>
      <c r="C68" s="129">
        <v>153</v>
      </c>
      <c r="D68" s="129">
        <v>0</v>
      </c>
      <c r="E68" s="129">
        <v>0</v>
      </c>
      <c r="F68" s="132">
        <v>2</v>
      </c>
      <c r="G68" s="132">
        <f t="shared" si="0"/>
        <v>306</v>
      </c>
      <c r="H68" s="129">
        <v>153</v>
      </c>
      <c r="I68" s="129">
        <v>0</v>
      </c>
      <c r="J68" s="129">
        <v>0</v>
      </c>
      <c r="K68" s="132">
        <v>1</v>
      </c>
      <c r="L68" s="132">
        <f t="shared" si="1"/>
        <v>153</v>
      </c>
      <c r="M68" s="129">
        <v>153</v>
      </c>
      <c r="N68" s="129">
        <v>0</v>
      </c>
      <c r="O68" s="129">
        <v>0</v>
      </c>
      <c r="P68" s="132">
        <v>2</v>
      </c>
      <c r="Q68" s="132">
        <f>(SUM(M68:O68)*P68)</f>
        <v>306</v>
      </c>
      <c r="R68" s="129">
        <v>153</v>
      </c>
      <c r="S68" s="129">
        <v>0</v>
      </c>
      <c r="T68" s="129">
        <v>0</v>
      </c>
      <c r="U68" s="132">
        <v>1</v>
      </c>
      <c r="V68" s="132">
        <f t="shared" si="2"/>
        <v>153</v>
      </c>
      <c r="W68" s="129">
        <v>153</v>
      </c>
      <c r="X68" s="129">
        <v>0</v>
      </c>
      <c r="Y68" s="129">
        <v>0</v>
      </c>
      <c r="Z68" s="132">
        <v>4</v>
      </c>
      <c r="AA68" s="132">
        <f>(SUM(W68:Y68)*Z68)</f>
        <v>612</v>
      </c>
      <c r="AB68" s="129">
        <v>153</v>
      </c>
      <c r="AC68" s="129">
        <v>0</v>
      </c>
      <c r="AD68" s="129">
        <v>0</v>
      </c>
      <c r="AE68" s="132">
        <v>1</v>
      </c>
      <c r="AF68" s="132">
        <f t="shared" si="3"/>
        <v>153</v>
      </c>
    </row>
    <row r="69" spans="1:35" x14ac:dyDescent="0.15">
      <c r="A69" s="8"/>
      <c r="B69" s="211" t="s">
        <v>175</v>
      </c>
      <c r="C69" s="129">
        <v>3.4</v>
      </c>
      <c r="D69" s="129">
        <v>0</v>
      </c>
      <c r="E69" s="129">
        <v>0</v>
      </c>
      <c r="F69" s="132">
        <v>2</v>
      </c>
      <c r="G69" s="132">
        <f t="shared" si="0"/>
        <v>6.8</v>
      </c>
      <c r="H69" s="129">
        <v>3.4</v>
      </c>
      <c r="I69" s="129">
        <v>0</v>
      </c>
      <c r="J69" s="129">
        <v>0</v>
      </c>
      <c r="K69" s="132">
        <v>1</v>
      </c>
      <c r="L69" s="132">
        <f t="shared" si="1"/>
        <v>3.4</v>
      </c>
      <c r="M69" s="129">
        <v>3.4</v>
      </c>
      <c r="N69" s="129">
        <v>0</v>
      </c>
      <c r="O69" s="129">
        <v>0</v>
      </c>
      <c r="P69" s="132">
        <v>8</v>
      </c>
      <c r="Q69" s="132">
        <f>(SUM(M69:O69)*P69)</f>
        <v>27.2</v>
      </c>
      <c r="R69" s="129">
        <v>3.4</v>
      </c>
      <c r="S69" s="129">
        <v>0</v>
      </c>
      <c r="T69" s="129">
        <v>0</v>
      </c>
      <c r="U69" s="132">
        <v>1</v>
      </c>
      <c r="V69" s="132">
        <f t="shared" si="2"/>
        <v>3.4</v>
      </c>
      <c r="W69" s="129">
        <v>3.4</v>
      </c>
      <c r="X69" s="129">
        <v>0</v>
      </c>
      <c r="Y69" s="129">
        <v>0</v>
      </c>
      <c r="Z69" s="132">
        <v>12</v>
      </c>
      <c r="AA69" s="132">
        <f>(SUM(W69:Y69)*Z69)</f>
        <v>40.799999999999997</v>
      </c>
      <c r="AB69" s="129">
        <v>3.4</v>
      </c>
      <c r="AC69" s="129">
        <v>0</v>
      </c>
      <c r="AD69" s="129">
        <v>0</v>
      </c>
      <c r="AE69" s="132">
        <v>1</v>
      </c>
      <c r="AF69" s="132">
        <f t="shared" si="3"/>
        <v>3.4</v>
      </c>
    </row>
    <row r="70" spans="1:35" x14ac:dyDescent="0.15">
      <c r="A70" s="8"/>
      <c r="B70" s="211" t="s">
        <v>174</v>
      </c>
      <c r="C70" s="129">
        <v>4.25</v>
      </c>
      <c r="D70" s="129">
        <v>0</v>
      </c>
      <c r="E70" s="129">
        <v>0</v>
      </c>
      <c r="F70" s="132">
        <v>2</v>
      </c>
      <c r="G70" s="132">
        <f t="shared" si="0"/>
        <v>8.5</v>
      </c>
      <c r="H70" s="129">
        <v>4.25</v>
      </c>
      <c r="I70" s="129">
        <v>0</v>
      </c>
      <c r="J70" s="129">
        <v>0</v>
      </c>
      <c r="K70" s="132">
        <v>1</v>
      </c>
      <c r="L70" s="132">
        <f t="shared" si="1"/>
        <v>4.25</v>
      </c>
      <c r="M70" s="129">
        <v>4.25</v>
      </c>
      <c r="N70" s="129">
        <v>0</v>
      </c>
      <c r="O70" s="129">
        <v>0</v>
      </c>
      <c r="P70" s="132">
        <v>8</v>
      </c>
      <c r="Q70" s="132">
        <f>(SUM(M70:O70)*P70)</f>
        <v>34</v>
      </c>
      <c r="R70" s="129">
        <v>4.25</v>
      </c>
      <c r="S70" s="129">
        <v>0</v>
      </c>
      <c r="T70" s="129">
        <v>0</v>
      </c>
      <c r="U70" s="132">
        <v>1</v>
      </c>
      <c r="V70" s="132">
        <f t="shared" si="2"/>
        <v>4.25</v>
      </c>
      <c r="W70" s="129">
        <v>4.25</v>
      </c>
      <c r="X70" s="129">
        <v>0</v>
      </c>
      <c r="Y70" s="129">
        <v>0</v>
      </c>
      <c r="Z70" s="132">
        <v>12</v>
      </c>
      <c r="AA70" s="132">
        <f>(SUM(W70:Y70)*Z70)</f>
        <v>51</v>
      </c>
      <c r="AB70" s="129">
        <v>4.25</v>
      </c>
      <c r="AC70" s="129">
        <v>0</v>
      </c>
      <c r="AD70" s="129">
        <v>0</v>
      </c>
      <c r="AE70" s="132">
        <v>1</v>
      </c>
      <c r="AF70" s="132">
        <f t="shared" si="3"/>
        <v>4.25</v>
      </c>
    </row>
    <row r="71" spans="1:35" x14ac:dyDescent="0.15">
      <c r="A71" s="8"/>
      <c r="B71" s="211" t="s">
        <v>176</v>
      </c>
      <c r="C71" s="129">
        <v>250</v>
      </c>
      <c r="D71" s="129">
        <v>0</v>
      </c>
      <c r="E71" s="129">
        <v>0</v>
      </c>
      <c r="F71" s="132">
        <v>2</v>
      </c>
      <c r="G71" s="132">
        <f t="shared" si="0"/>
        <v>500</v>
      </c>
      <c r="H71" s="129">
        <v>250</v>
      </c>
      <c r="I71" s="129">
        <v>0</v>
      </c>
      <c r="J71" s="129">
        <v>0</v>
      </c>
      <c r="K71" s="132">
        <v>1</v>
      </c>
      <c r="L71" s="132">
        <f t="shared" si="1"/>
        <v>250</v>
      </c>
      <c r="M71" s="129">
        <v>250</v>
      </c>
      <c r="N71" s="129">
        <v>0</v>
      </c>
      <c r="O71" s="129">
        <v>0</v>
      </c>
      <c r="P71" s="132">
        <v>8</v>
      </c>
      <c r="Q71" s="132">
        <f>(SUM(M71:O71)*P71)</f>
        <v>2000</v>
      </c>
      <c r="R71" s="129">
        <v>250</v>
      </c>
      <c r="S71" s="129">
        <v>0</v>
      </c>
      <c r="T71" s="129">
        <v>0</v>
      </c>
      <c r="U71" s="132">
        <v>1</v>
      </c>
      <c r="V71" s="132">
        <f t="shared" si="2"/>
        <v>250</v>
      </c>
      <c r="W71" s="129">
        <v>250</v>
      </c>
      <c r="X71" s="129">
        <v>0</v>
      </c>
      <c r="Y71" s="129">
        <v>0</v>
      </c>
      <c r="Z71" s="132">
        <v>10</v>
      </c>
      <c r="AA71" s="132">
        <f>(SUM(W71:Y71)*Z71)</f>
        <v>2500</v>
      </c>
      <c r="AB71" s="129">
        <v>250</v>
      </c>
      <c r="AC71" s="129">
        <v>0</v>
      </c>
      <c r="AD71" s="129">
        <v>0</v>
      </c>
      <c r="AE71" s="132">
        <v>1</v>
      </c>
      <c r="AF71" s="132">
        <f t="shared" si="3"/>
        <v>250</v>
      </c>
    </row>
    <row r="72" spans="1:35" x14ac:dyDescent="0.15">
      <c r="A72" s="8"/>
      <c r="B72" s="211" t="s">
        <v>177</v>
      </c>
      <c r="C72" s="129">
        <v>85</v>
      </c>
      <c r="D72" s="129">
        <v>0</v>
      </c>
      <c r="E72" s="129">
        <v>0</v>
      </c>
      <c r="F72" s="132">
        <v>2</v>
      </c>
      <c r="G72" s="132">
        <f t="shared" ref="G72:G76" si="4">(SUM(C72:E72)*F72)</f>
        <v>170</v>
      </c>
      <c r="H72" s="129">
        <v>85</v>
      </c>
      <c r="I72" s="129">
        <v>0</v>
      </c>
      <c r="J72" s="129">
        <v>0</v>
      </c>
      <c r="K72" s="132">
        <v>1</v>
      </c>
      <c r="L72" s="132">
        <f t="shared" ref="L72:L76" si="5">(SUM(H72:J72)*K72)</f>
        <v>85</v>
      </c>
      <c r="M72" s="129">
        <v>85</v>
      </c>
      <c r="N72" s="129">
        <v>0</v>
      </c>
      <c r="O72" s="129">
        <v>0</v>
      </c>
      <c r="P72" s="132">
        <v>8</v>
      </c>
      <c r="Q72" s="132">
        <f>(SUM(M72:O72)*P72)</f>
        <v>680</v>
      </c>
      <c r="R72" s="129">
        <v>85</v>
      </c>
      <c r="S72" s="129">
        <v>0</v>
      </c>
      <c r="T72" s="129">
        <v>0</v>
      </c>
      <c r="U72" s="132">
        <v>1</v>
      </c>
      <c r="V72" s="132">
        <f t="shared" ref="V72:V76" si="6">(SUM(R72:T72)*U72)</f>
        <v>85</v>
      </c>
      <c r="W72" s="129">
        <v>85</v>
      </c>
      <c r="X72" s="129">
        <v>0</v>
      </c>
      <c r="Y72" s="129">
        <v>0</v>
      </c>
      <c r="Z72" s="132">
        <v>6</v>
      </c>
      <c r="AA72" s="132">
        <f>(SUM(W72:Y72)*Z72)</f>
        <v>510</v>
      </c>
      <c r="AB72" s="129">
        <v>85</v>
      </c>
      <c r="AC72" s="129">
        <v>0</v>
      </c>
      <c r="AD72" s="129">
        <v>0</v>
      </c>
      <c r="AE72" s="132">
        <v>1</v>
      </c>
      <c r="AF72" s="132">
        <f t="shared" ref="AF72:AF76" si="7">(SUM(AB72:AD72)*AE72)</f>
        <v>85</v>
      </c>
    </row>
    <row r="73" spans="1:35" x14ac:dyDescent="0.15">
      <c r="A73" s="8"/>
      <c r="B73" s="211" t="s">
        <v>179</v>
      </c>
      <c r="C73" s="129">
        <v>17</v>
      </c>
      <c r="D73" s="129">
        <v>29.75</v>
      </c>
      <c r="E73" s="129">
        <v>0</v>
      </c>
      <c r="F73" s="132">
        <v>2</v>
      </c>
      <c r="G73" s="132">
        <f t="shared" si="4"/>
        <v>93.5</v>
      </c>
      <c r="H73" s="129">
        <v>17</v>
      </c>
      <c r="I73" s="129">
        <v>29.75</v>
      </c>
      <c r="J73" s="129">
        <v>0</v>
      </c>
      <c r="K73" s="132">
        <v>1</v>
      </c>
      <c r="L73" s="132">
        <f t="shared" si="5"/>
        <v>46.75</v>
      </c>
      <c r="M73" s="129">
        <v>17</v>
      </c>
      <c r="N73" s="129">
        <v>29.75</v>
      </c>
      <c r="O73" s="129">
        <v>0</v>
      </c>
      <c r="P73" s="132">
        <v>4</v>
      </c>
      <c r="Q73" s="132">
        <f>(SUM(M73:O73)*P73)</f>
        <v>187</v>
      </c>
      <c r="R73" s="129">
        <v>17</v>
      </c>
      <c r="S73" s="129">
        <v>29.75</v>
      </c>
      <c r="T73" s="129">
        <v>0</v>
      </c>
      <c r="U73" s="132">
        <v>1</v>
      </c>
      <c r="V73" s="132">
        <f t="shared" si="6"/>
        <v>46.75</v>
      </c>
      <c r="W73" s="129">
        <v>17</v>
      </c>
      <c r="X73" s="129">
        <v>29.75</v>
      </c>
      <c r="Y73" s="129">
        <v>0</v>
      </c>
      <c r="Z73" s="132">
        <v>4</v>
      </c>
      <c r="AA73" s="132">
        <f>(SUM(W73:Y73)*Z73)</f>
        <v>187</v>
      </c>
      <c r="AB73" s="129">
        <v>17</v>
      </c>
      <c r="AC73" s="129">
        <v>29.75</v>
      </c>
      <c r="AD73" s="129">
        <v>0</v>
      </c>
      <c r="AE73" s="132">
        <v>1</v>
      </c>
      <c r="AF73" s="132">
        <f t="shared" si="7"/>
        <v>46.75</v>
      </c>
    </row>
    <row r="74" spans="1:35" x14ac:dyDescent="0.15">
      <c r="A74" s="8"/>
      <c r="B74" s="211" t="s">
        <v>186</v>
      </c>
      <c r="C74" s="129">
        <v>21.25</v>
      </c>
      <c r="D74" s="129">
        <v>55.25</v>
      </c>
      <c r="E74" s="129">
        <v>0</v>
      </c>
      <c r="F74" s="132">
        <v>2</v>
      </c>
      <c r="G74" s="132">
        <f t="shared" si="4"/>
        <v>153</v>
      </c>
      <c r="H74" s="129">
        <v>21.25</v>
      </c>
      <c r="I74" s="129">
        <v>55.25</v>
      </c>
      <c r="J74" s="129">
        <v>0</v>
      </c>
      <c r="K74" s="132">
        <v>0</v>
      </c>
      <c r="L74" s="132">
        <f t="shared" si="5"/>
        <v>0</v>
      </c>
      <c r="M74" s="129">
        <v>21.25</v>
      </c>
      <c r="N74" s="129">
        <v>55.25</v>
      </c>
      <c r="O74" s="129">
        <v>0</v>
      </c>
      <c r="P74" s="132">
        <v>0</v>
      </c>
      <c r="Q74" s="132">
        <f>(SUM(M74:O74)*P74)</f>
        <v>0</v>
      </c>
      <c r="R74" s="129">
        <v>21.25</v>
      </c>
      <c r="S74" s="129">
        <v>55.25</v>
      </c>
      <c r="T74" s="129">
        <v>0</v>
      </c>
      <c r="U74" s="132">
        <v>1</v>
      </c>
      <c r="V74" s="132">
        <f t="shared" si="6"/>
        <v>76.5</v>
      </c>
      <c r="W74" s="129">
        <v>21.25</v>
      </c>
      <c r="X74" s="129">
        <v>55.25</v>
      </c>
      <c r="Y74" s="129">
        <v>0</v>
      </c>
      <c r="Z74" s="132">
        <v>2</v>
      </c>
      <c r="AA74" s="132">
        <f>(SUM(W74:Y74)*Z74)</f>
        <v>153</v>
      </c>
      <c r="AB74" s="129">
        <v>21.25</v>
      </c>
      <c r="AC74" s="129">
        <v>55.25</v>
      </c>
      <c r="AD74" s="129">
        <v>0</v>
      </c>
      <c r="AE74" s="132">
        <v>1</v>
      </c>
      <c r="AF74" s="132">
        <f t="shared" si="7"/>
        <v>76.5</v>
      </c>
    </row>
    <row r="75" spans="1:35" x14ac:dyDescent="0.15">
      <c r="A75" s="8"/>
      <c r="B75" s="211" t="s">
        <v>187</v>
      </c>
      <c r="C75" s="129">
        <v>32.299999999999997</v>
      </c>
      <c r="D75" s="129">
        <v>0</v>
      </c>
      <c r="E75" s="129">
        <v>0</v>
      </c>
      <c r="F75" s="132">
        <v>2</v>
      </c>
      <c r="G75" s="132">
        <f t="shared" si="4"/>
        <v>64.599999999999994</v>
      </c>
      <c r="H75" s="129">
        <v>32.299999999999997</v>
      </c>
      <c r="I75" s="129">
        <v>0</v>
      </c>
      <c r="J75" s="129">
        <v>0</v>
      </c>
      <c r="K75" s="132">
        <v>0</v>
      </c>
      <c r="L75" s="132">
        <f t="shared" si="5"/>
        <v>0</v>
      </c>
      <c r="M75" s="129">
        <v>32.299999999999997</v>
      </c>
      <c r="N75" s="129">
        <v>0</v>
      </c>
      <c r="O75" s="129">
        <v>0</v>
      </c>
      <c r="P75" s="132">
        <v>0</v>
      </c>
      <c r="Q75" s="132">
        <f>(SUM(M75:O75)*P75)</f>
        <v>0</v>
      </c>
      <c r="R75" s="129">
        <v>32.299999999999997</v>
      </c>
      <c r="S75" s="129">
        <v>0</v>
      </c>
      <c r="T75" s="129">
        <v>0</v>
      </c>
      <c r="U75" s="132">
        <v>1</v>
      </c>
      <c r="V75" s="132">
        <f t="shared" si="6"/>
        <v>32.299999999999997</v>
      </c>
      <c r="W75" s="129">
        <v>32.299999999999997</v>
      </c>
      <c r="X75" s="129">
        <v>0</v>
      </c>
      <c r="Y75" s="129">
        <v>0</v>
      </c>
      <c r="Z75" s="132">
        <v>12</v>
      </c>
      <c r="AA75" s="132">
        <f>(SUM(W75:Y75)*Z75)</f>
        <v>387.59999999999997</v>
      </c>
      <c r="AB75" s="129">
        <v>32.299999999999997</v>
      </c>
      <c r="AC75" s="129">
        <v>0</v>
      </c>
      <c r="AD75" s="129">
        <v>0</v>
      </c>
      <c r="AE75" s="132">
        <v>0</v>
      </c>
      <c r="AF75" s="132">
        <f t="shared" si="7"/>
        <v>0</v>
      </c>
    </row>
    <row r="76" spans="1:35" x14ac:dyDescent="0.15">
      <c r="A76" s="8"/>
      <c r="B76" s="211" t="s">
        <v>189</v>
      </c>
      <c r="C76" s="129">
        <v>75</v>
      </c>
      <c r="D76" s="129">
        <v>0</v>
      </c>
      <c r="E76" s="129">
        <v>0</v>
      </c>
      <c r="F76" s="132">
        <v>2</v>
      </c>
      <c r="G76" s="132">
        <f t="shared" si="4"/>
        <v>150</v>
      </c>
      <c r="H76" s="129">
        <v>75</v>
      </c>
      <c r="I76" s="129">
        <v>0</v>
      </c>
      <c r="J76" s="129">
        <v>0</v>
      </c>
      <c r="K76" s="132">
        <v>1</v>
      </c>
      <c r="L76" s="132">
        <f t="shared" si="5"/>
        <v>75</v>
      </c>
      <c r="M76" s="129">
        <v>75</v>
      </c>
      <c r="N76" s="129">
        <v>0</v>
      </c>
      <c r="O76" s="129">
        <v>0</v>
      </c>
      <c r="P76" s="132">
        <v>1</v>
      </c>
      <c r="Q76" s="132">
        <f>(SUM(M76:O76)*P76)</f>
        <v>75</v>
      </c>
      <c r="R76" s="129">
        <v>75</v>
      </c>
      <c r="S76" s="129">
        <v>0</v>
      </c>
      <c r="T76" s="129">
        <v>0</v>
      </c>
      <c r="U76" s="132">
        <v>1</v>
      </c>
      <c r="V76" s="132">
        <f t="shared" si="6"/>
        <v>75</v>
      </c>
      <c r="W76" s="129">
        <v>75</v>
      </c>
      <c r="X76" s="129">
        <v>0</v>
      </c>
      <c r="Y76" s="129">
        <v>0</v>
      </c>
      <c r="Z76" s="132">
        <v>1</v>
      </c>
      <c r="AA76" s="132">
        <f>(SUM(W76:Y76)*Z76)</f>
        <v>75</v>
      </c>
      <c r="AB76" s="129">
        <v>75</v>
      </c>
      <c r="AC76" s="129">
        <v>0</v>
      </c>
      <c r="AD76" s="129">
        <v>0</v>
      </c>
      <c r="AE76" s="132">
        <v>1</v>
      </c>
      <c r="AF76" s="132">
        <f t="shared" si="7"/>
        <v>75</v>
      </c>
    </row>
    <row r="77" spans="1:35" s="94" customFormat="1" x14ac:dyDescent="0.15">
      <c r="A77" s="92"/>
      <c r="B77" s="93" t="s">
        <v>256</v>
      </c>
      <c r="C77" s="133">
        <f>SUM(C7:C76)</f>
        <v>2200.3000000000002</v>
      </c>
      <c r="D77" s="133">
        <f t="shared" ref="D77:E77" si="8">SUM(D7:D76)</f>
        <v>2737.8500000000004</v>
      </c>
      <c r="E77" s="133">
        <f t="shared" si="8"/>
        <v>74.125</v>
      </c>
      <c r="F77" s="133"/>
      <c r="G77" s="133"/>
      <c r="H77" s="133">
        <f t="shared" ref="H77:J77" si="9">SUM(H7:H76)</f>
        <v>1807.2500000000002</v>
      </c>
      <c r="I77" s="133">
        <f t="shared" si="9"/>
        <v>2241.6824999999994</v>
      </c>
      <c r="J77" s="133">
        <f t="shared" si="9"/>
        <v>62.424999999999997</v>
      </c>
      <c r="K77" s="133"/>
      <c r="L77" s="133"/>
      <c r="M77" s="133">
        <f t="shared" ref="M77" si="10">SUM(M7:M76)</f>
        <v>1678.2500000000002</v>
      </c>
      <c r="N77" s="133">
        <f t="shared" ref="N77" si="11">SUM(N7:N76)</f>
        <v>1501.7549999999997</v>
      </c>
      <c r="O77" s="133">
        <f t="shared" ref="O77" si="12">SUM(O7:O76)</f>
        <v>20.25</v>
      </c>
      <c r="P77" s="133"/>
      <c r="Q77" s="133"/>
      <c r="R77" s="133">
        <f t="shared" ref="R77" si="13">SUM(R7:R76)</f>
        <v>2160.3000000000002</v>
      </c>
      <c r="S77" s="133">
        <f t="shared" ref="S77" si="14">SUM(S7:S76)</f>
        <v>3048.9500000000007</v>
      </c>
      <c r="T77" s="133">
        <f t="shared" ref="T77" si="15">SUM(T7:T76)</f>
        <v>62.074999999999996</v>
      </c>
      <c r="U77" s="133"/>
      <c r="V77" s="133"/>
      <c r="W77" s="133">
        <f t="shared" ref="W77" si="16">SUM(W7:W76)</f>
        <v>2161.3000000000002</v>
      </c>
      <c r="X77" s="133">
        <f t="shared" ref="X77" si="17">SUM(X7:X76)</f>
        <v>2742.1000000000004</v>
      </c>
      <c r="Y77" s="133">
        <f t="shared" ref="Y77" si="18">SUM(Y7:Y76)</f>
        <v>68.599999999999994</v>
      </c>
      <c r="Z77" s="133"/>
      <c r="AA77" s="133"/>
      <c r="AB77" s="133">
        <f t="shared" ref="AB77" si="19">SUM(AB7:AB76)</f>
        <v>2160.3000000000002</v>
      </c>
      <c r="AC77" s="133">
        <f t="shared" ref="AC77" si="20">SUM(AC7:AC76)</f>
        <v>3412.8350000000014</v>
      </c>
      <c r="AD77" s="133">
        <f t="shared" ref="AD77" si="21">SUM(AD7:AD76)</f>
        <v>74.125</v>
      </c>
      <c r="AE77" s="133"/>
      <c r="AF77" s="133"/>
    </row>
    <row r="78" spans="1:35" ht="12.75" x14ac:dyDescent="0.2">
      <c r="A78" s="10"/>
      <c r="B78" s="95"/>
      <c r="C78" s="134"/>
      <c r="D78" s="134"/>
      <c r="E78" s="134"/>
      <c r="F78" s="134"/>
      <c r="G78" s="135">
        <f>SUM(G7:G76)</f>
        <v>10024.550000000001</v>
      </c>
      <c r="H78" s="134"/>
      <c r="I78" s="134"/>
      <c r="J78" s="134"/>
      <c r="K78" s="134"/>
      <c r="L78" s="135">
        <f>SUM(L7:L76)</f>
        <v>4002.5575000000008</v>
      </c>
      <c r="M78" s="134"/>
      <c r="N78" s="134"/>
      <c r="O78" s="134"/>
      <c r="P78" s="134"/>
      <c r="Q78" s="135">
        <f>SUM(Q7:Q76)</f>
        <v>10997.460000000003</v>
      </c>
      <c r="R78" s="134"/>
      <c r="S78" s="134"/>
      <c r="T78" s="134"/>
      <c r="U78" s="134"/>
      <c r="V78" s="135">
        <f>SUM(V7:V76)</f>
        <v>5271.3249999999998</v>
      </c>
      <c r="W78" s="134"/>
      <c r="X78" s="134"/>
      <c r="Y78" s="134"/>
      <c r="Z78" s="134"/>
      <c r="AA78" s="135">
        <f>SUM(AA7:AA76)</f>
        <v>21492.140000000003</v>
      </c>
      <c r="AB78" s="134"/>
      <c r="AC78" s="134"/>
      <c r="AD78" s="134"/>
      <c r="AE78" s="134"/>
      <c r="AF78" s="135">
        <f>SUM(AF7:AF76)</f>
        <v>5614.9600000000009</v>
      </c>
      <c r="AG78" s="12"/>
    </row>
    <row r="79" spans="1:35" ht="12.75" x14ac:dyDescent="0.2">
      <c r="A79" s="10"/>
      <c r="B79" s="95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  <c r="AF79" s="134"/>
      <c r="AG79" s="12"/>
    </row>
    <row r="80" spans="1:35" ht="12" x14ac:dyDescent="0.2">
      <c r="B80" s="96" t="s">
        <v>257</v>
      </c>
      <c r="C80" s="11"/>
      <c r="D80" s="97">
        <f>+G78+L78+Q78+V78+AA78+AF78</f>
        <v>57402.992500000008</v>
      </c>
      <c r="AG80" s="36"/>
      <c r="AI80" s="11"/>
    </row>
    <row r="81" spans="2:33" x14ac:dyDescent="0.15">
      <c r="AG81" s="77"/>
    </row>
    <row r="82" spans="2:33" x14ac:dyDescent="0.15">
      <c r="AG82" s="12"/>
    </row>
    <row r="83" spans="2:33" x14ac:dyDescent="0.15">
      <c r="AG83" s="12"/>
    </row>
    <row r="85" spans="2:33" ht="9.75" thickBot="1" x14ac:dyDescent="0.2">
      <c r="AG85" s="11"/>
    </row>
    <row r="86" spans="2:33" ht="9.75" thickBot="1" x14ac:dyDescent="0.2">
      <c r="B86" s="10"/>
      <c r="C86" s="204" t="s">
        <v>207</v>
      </c>
      <c r="D86" s="205"/>
      <c r="E86" s="205"/>
      <c r="F86" s="205"/>
      <c r="G86" s="206"/>
      <c r="H86" s="134"/>
      <c r="I86" s="134"/>
      <c r="J86" s="204" t="s">
        <v>209</v>
      </c>
      <c r="K86" s="205"/>
      <c r="L86" s="205"/>
      <c r="M86" s="205"/>
      <c r="N86" s="205"/>
      <c r="O86" s="206"/>
      <c r="P86" s="204" t="s">
        <v>210</v>
      </c>
      <c r="Q86" s="205"/>
      <c r="R86" s="205"/>
      <c r="S86" s="205"/>
      <c r="T86" s="206"/>
      <c r="U86" s="204" t="s">
        <v>211</v>
      </c>
      <c r="V86" s="205"/>
      <c r="W86" s="205"/>
      <c r="X86" s="205"/>
      <c r="Y86" s="206"/>
      <c r="Z86" s="134"/>
      <c r="AG86" s="13"/>
    </row>
    <row r="87" spans="2:33" ht="15" customHeight="1" x14ac:dyDescent="0.15">
      <c r="C87" s="208">
        <f>SUM('[1]DMAX 4X2'!U18+'[1]24'!V16+[1]SAIL!U15+[1]WINGLE!T18+'[1]DMAX 4X4'!T15+[1]MAZDA!U17+'[1]DAMX 2,5 4X2'!U18)</f>
        <v>900.8271230857423</v>
      </c>
      <c r="D87" s="208"/>
      <c r="E87" s="208"/>
      <c r="F87" s="208"/>
      <c r="G87" s="208"/>
      <c r="J87" s="209">
        <f>SUM('[1]DAMX 2,5 4X2'!U23+'[1]DMAX 4X2'!U24+'[1]24'!V22+[1]SAIL!U20+[1]WINGLE!T29+'[1]DMAX 4X4'!T26+[1]MAZDA!U22)+156</f>
        <v>5042</v>
      </c>
      <c r="K87" s="209"/>
      <c r="L87" s="209"/>
      <c r="M87" s="209"/>
      <c r="N87" s="209"/>
      <c r="O87" s="209"/>
      <c r="P87" s="209">
        <f>SUM('[1]DAMX 2,5 4X2'!U25+'[1]DMAX 4X2'!U26+'[1]24'!V24+[1]SAIL!U22+[1]WINGLE!T31+'[1]DMAX 4X4'!T28+[1]MAZDA!U24)</f>
        <v>1784</v>
      </c>
      <c r="Q87" s="209"/>
      <c r="R87" s="209"/>
      <c r="S87" s="209"/>
      <c r="T87" s="209"/>
      <c r="U87" s="209">
        <f>SUM('[1]DAMX 2,5 4X2'!U28+'[1]DMAX 4X2'!U28+'[1]24'!V26+[1]SAIL!U24+[1]WINGLE!T33+'[1]DMAX 4X4'!T30+[1]MAZDA!U26)</f>
        <v>396</v>
      </c>
      <c r="V87" s="209"/>
      <c r="W87" s="209"/>
      <c r="X87" s="209"/>
      <c r="Y87" s="209"/>
    </row>
    <row r="88" spans="2:33" ht="9" customHeight="1" x14ac:dyDescent="0.15">
      <c r="C88" s="207" t="s">
        <v>208</v>
      </c>
      <c r="D88" s="207"/>
      <c r="E88" s="207"/>
      <c r="F88" s="207"/>
      <c r="G88" s="207"/>
      <c r="J88" s="210" t="s">
        <v>212</v>
      </c>
      <c r="K88" s="210"/>
      <c r="L88" s="210"/>
      <c r="M88" s="210"/>
      <c r="N88" s="210"/>
      <c r="O88" s="210"/>
      <c r="P88" s="207" t="s">
        <v>213</v>
      </c>
      <c r="Q88" s="207"/>
      <c r="R88" s="207"/>
      <c r="S88" s="207"/>
      <c r="T88" s="207"/>
      <c r="U88" s="207" t="s">
        <v>214</v>
      </c>
      <c r="V88" s="207"/>
      <c r="W88" s="207"/>
      <c r="X88" s="207"/>
      <c r="Y88" s="207"/>
    </row>
    <row r="89" spans="2:33" x14ac:dyDescent="0.15">
      <c r="C89" s="207"/>
      <c r="D89" s="207"/>
      <c r="E89" s="207"/>
      <c r="F89" s="207"/>
      <c r="G89" s="207"/>
      <c r="J89" s="210"/>
      <c r="K89" s="210"/>
      <c r="L89" s="210"/>
      <c r="M89" s="210"/>
      <c r="N89" s="210"/>
      <c r="O89" s="210"/>
      <c r="P89" s="207"/>
      <c r="Q89" s="207"/>
      <c r="R89" s="207"/>
      <c r="S89" s="207"/>
      <c r="T89" s="207"/>
      <c r="U89" s="207"/>
      <c r="V89" s="207"/>
      <c r="W89" s="207"/>
      <c r="X89" s="207"/>
      <c r="Y89" s="207"/>
    </row>
    <row r="90" spans="2:33" x14ac:dyDescent="0.15">
      <c r="C90" s="207"/>
      <c r="D90" s="207"/>
      <c r="E90" s="207"/>
      <c r="F90" s="207"/>
      <c r="G90" s="207"/>
      <c r="J90" s="210"/>
      <c r="K90" s="210"/>
      <c r="L90" s="210"/>
      <c r="M90" s="210"/>
      <c r="N90" s="210"/>
      <c r="O90" s="210"/>
      <c r="P90" s="207"/>
      <c r="Q90" s="207"/>
      <c r="R90" s="207"/>
      <c r="S90" s="207"/>
      <c r="T90" s="207"/>
      <c r="U90" s="207"/>
      <c r="V90" s="207"/>
      <c r="W90" s="207"/>
      <c r="X90" s="207"/>
      <c r="Y90" s="207"/>
    </row>
    <row r="91" spans="2:33" x14ac:dyDescent="0.15">
      <c r="C91" s="207"/>
      <c r="D91" s="207"/>
      <c r="E91" s="207"/>
      <c r="F91" s="207"/>
      <c r="G91" s="207"/>
      <c r="J91" s="210"/>
      <c r="K91" s="210"/>
      <c r="L91" s="210"/>
      <c r="M91" s="210"/>
      <c r="N91" s="210"/>
      <c r="O91" s="210"/>
      <c r="P91" s="207"/>
      <c r="Q91" s="207"/>
      <c r="R91" s="207"/>
      <c r="S91" s="207"/>
      <c r="T91" s="207"/>
      <c r="U91" s="207"/>
      <c r="V91" s="207"/>
      <c r="W91" s="207"/>
      <c r="X91" s="207"/>
      <c r="Y91" s="207"/>
    </row>
  </sheetData>
  <mergeCells count="20">
    <mergeCell ref="C88:G91"/>
    <mergeCell ref="H5:L5"/>
    <mergeCell ref="M5:Q5"/>
    <mergeCell ref="R5:V5"/>
    <mergeCell ref="W5:AA5"/>
    <mergeCell ref="C87:G87"/>
    <mergeCell ref="J87:O87"/>
    <mergeCell ref="P87:T87"/>
    <mergeCell ref="U87:Y87"/>
    <mergeCell ref="J88:O91"/>
    <mergeCell ref="P88:T91"/>
    <mergeCell ref="U88:Y91"/>
    <mergeCell ref="AB5:AF5"/>
    <mergeCell ref="A5:A6"/>
    <mergeCell ref="B5:B6"/>
    <mergeCell ref="C5:G5"/>
    <mergeCell ref="C86:G86"/>
    <mergeCell ref="J86:O86"/>
    <mergeCell ref="P86:T86"/>
    <mergeCell ref="U86:Y86"/>
  </mergeCells>
  <pageMargins left="0.25" right="0.25" top="0.75" bottom="0.75" header="0.3" footer="0.3"/>
  <pageSetup scale="45" fitToHeight="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RESUMEN</vt:lpstr>
      <vt:lpstr>DAMX 2,5 4X2</vt:lpstr>
      <vt:lpstr>DMAX 4X2</vt:lpstr>
      <vt:lpstr>24</vt:lpstr>
      <vt:lpstr>SAIL</vt:lpstr>
      <vt:lpstr>WINGLE</vt:lpstr>
      <vt:lpstr>DMAX 4X4</vt:lpstr>
      <vt:lpstr>MAZDA</vt:lpstr>
      <vt:lpstr>PLAN MANTENIMIENTO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Sandra</cp:lastModifiedBy>
  <cp:lastPrinted>2025-03-26T22:22:06Z</cp:lastPrinted>
  <dcterms:created xsi:type="dcterms:W3CDTF">2019-10-12T17:33:34Z</dcterms:created>
  <dcterms:modified xsi:type="dcterms:W3CDTF">2025-04-12T19:22:49Z</dcterms:modified>
</cp:coreProperties>
</file>